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235" firstSheet="1" activeTab="6"/>
  </bookViews>
  <sheets>
    <sheet name="Expense" sheetId="1" r:id="rId1"/>
    <sheet name="Tasks" sheetId="2" r:id="rId2"/>
    <sheet name="Task 1" sheetId="3" r:id="rId3"/>
    <sheet name="Task 2" sheetId="4" r:id="rId4"/>
    <sheet name="Task 3" sheetId="5" r:id="rId5"/>
    <sheet name="Task 4" sheetId="6" r:id="rId6"/>
    <sheet name="Task 5" sheetId="7" r:id="rId7"/>
  </sheets>
  <definedNames>
    <definedName name="_xlnm._FilterDatabase" localSheetId="0" hidden="1">Expense!$A$1:$C$51</definedName>
  </definedNames>
  <calcPr calcId="144525"/>
  <pivotCaches>
    <pivotCache cacheId="0" r:id="rId8"/>
  </pivotCaches>
</workbook>
</file>

<file path=xl/sharedStrings.xml><?xml version="1.0" encoding="utf-8"?>
<sst xmlns="http://schemas.openxmlformats.org/spreadsheetml/2006/main" count="128" uniqueCount="44">
  <si>
    <t>Date</t>
  </si>
  <si>
    <t>Items</t>
  </si>
  <si>
    <t>Expense</t>
  </si>
  <si>
    <t>Medicine</t>
  </si>
  <si>
    <t>Online shopping</t>
  </si>
  <si>
    <t>Other essential items</t>
  </si>
  <si>
    <t>Vegetables &amp; Fruit</t>
  </si>
  <si>
    <t>Fish &amp; Chicken</t>
  </si>
  <si>
    <t>Gifts</t>
  </si>
  <si>
    <t>Ordering food</t>
  </si>
  <si>
    <t>Movie with friends</t>
  </si>
  <si>
    <t>Mobile Bill Payment</t>
  </si>
  <si>
    <t>Cab to office</t>
  </si>
  <si>
    <t>Online Shopping</t>
  </si>
  <si>
    <t>Trip</t>
  </si>
  <si>
    <t>Task to Perform</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</si>
  <si>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</si>
  <si>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</si>
  <si>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</si>
  <si>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</si>
  <si>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</si>
  <si>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</si>
  <si>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</si>
  <si>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</si>
  <si>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ITEMS</t>
  </si>
  <si>
    <t xml:space="preserve">COUNT </t>
  </si>
  <si>
    <t>FORMULA TEXT</t>
  </si>
  <si>
    <t>Task 2 :: Calculate the total expenses against each distinct item.</t>
  </si>
  <si>
    <t>Sum of Expense</t>
  </si>
  <si>
    <t>formulatext</t>
  </si>
  <si>
    <t>fish and chiken</t>
  </si>
  <si>
    <t>gifts</t>
  </si>
  <si>
    <t>medicines</t>
  </si>
  <si>
    <t>online shopping</t>
  </si>
  <si>
    <t>trip</t>
  </si>
  <si>
    <t>Task 3. Arrange the item-wise total expense in descending order.</t>
  </si>
  <si>
    <t>Task 4. Present the item-wise total expense through a chart that shows the expense of each item as a percentage of the total expense. Don’t take trip expenses into consideration.</t>
  </si>
  <si>
    <t>Sum of Expenses</t>
  </si>
  <si>
    <t>Page 1</t>
  </si>
  <si>
    <t>(ALL)</t>
  </si>
  <si>
    <t>Sum of Value</t>
  </si>
  <si>
    <t>Column</t>
  </si>
  <si>
    <t>Row</t>
  </si>
  <si>
    <t>Grand Total</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</si>
</sst>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7">
    <font>
      <sz val="11"/>
      <color theme="1"/>
      <name val="Calibri"/>
      <charset val="134"/>
      <scheme val="minor"/>
    </font>
    <font>
      <b/>
      <sz val="11"/>
      <color theme="1"/>
      <name val="Calibri"/>
      <charset val="134"/>
      <scheme val="minor"/>
    </font>
    <font>
      <b/>
      <sz val="12"/>
      <color theme="1"/>
      <name val="Calibri"/>
      <charset val="134"/>
      <scheme val="minor"/>
    </font>
    <font>
      <b/>
      <sz val="11"/>
      <color rgb="FF003F81"/>
      <name val="Verdana"/>
      <charset val="134"/>
    </font>
    <font>
      <sz val="11"/>
      <color rgb="FF000000"/>
      <name val="Verdana"/>
      <charset val="134"/>
    </font>
    <font>
      <sz val="24"/>
      <color theme="1"/>
      <name val="Calibri"/>
      <charset val="134"/>
      <scheme val="minor"/>
    </font>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4" tint="0.6"/>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F7F6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7"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8" borderId="5" applyNumberFormat="0" applyAlignment="0" applyProtection="0">
      <alignment vertical="center"/>
    </xf>
    <xf numFmtId="0" fontId="17" fillId="9" borderId="6" applyNumberFormat="0" applyAlignment="0" applyProtection="0">
      <alignment vertical="center"/>
    </xf>
    <xf numFmtId="0" fontId="18" fillId="9" borderId="5" applyNumberFormat="0" applyAlignment="0" applyProtection="0">
      <alignment vertical="center"/>
    </xf>
    <xf numFmtId="0" fontId="19" fillId="10"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cellStyleXfs>
  <cellXfs count="24">
    <xf numFmtId="0" fontId="0" fillId="0" borderId="0" xfId="0"/>
    <xf numFmtId="0" fontId="1" fillId="2" borderId="0" xfId="0" applyFont="1" applyFill="1" applyAlignment="1"/>
    <xf numFmtId="0" fontId="0" fillId="2" borderId="0" xfId="0" applyFont="1" applyFill="1" applyAlignment="1"/>
    <xf numFmtId="0" fontId="1" fillId="3" borderId="1" xfId="0" applyFont="1" applyFill="1" applyBorder="1" applyAlignment="1"/>
    <xf numFmtId="0" fontId="0" fillId="0" borderId="1" xfId="0" applyFont="1" applyFill="1" applyBorder="1" applyAlignment="1"/>
    <xf numFmtId="0" fontId="1" fillId="2" borderId="0" xfId="0" applyFont="1" applyFill="1" applyAlignment="1">
      <alignment horizontal="left"/>
    </xf>
    <xf numFmtId="0" fontId="2" fillId="3" borderId="1" xfId="0" applyFont="1" applyFill="1" applyBorder="1"/>
    <xf numFmtId="0" fontId="0" fillId="0" borderId="1" xfId="0" applyBorder="1"/>
    <xf numFmtId="0" fontId="0" fillId="0" borderId="1" xfId="0" applyBorder="1" applyAlignment="1">
      <alignment wrapText="1"/>
    </xf>
    <xf numFmtId="0" fontId="0" fillId="0" borderId="0" xfId="0" applyFont="1" applyFill="1" applyAlignment="1"/>
    <xf numFmtId="0" fontId="2" fillId="4" borderId="0" xfId="0" applyFont="1" applyFill="1"/>
    <xf numFmtId="0" fontId="1" fillId="3" borderId="1" xfId="0" applyFont="1" applyFill="1" applyBorder="1" applyAlignment="1">
      <alignment horizontal="center"/>
    </xf>
    <xf numFmtId="0" fontId="0" fillId="0" borderId="1" xfId="0" applyBorder="1" applyAlignment="1">
      <alignment vertical="center" wrapText="1"/>
    </xf>
    <xf numFmtId="0" fontId="0" fillId="4" borderId="0" xfId="0" applyFill="1" applyAlignment="1">
      <alignment horizontal="right"/>
    </xf>
    <xf numFmtId="0" fontId="3" fillId="5"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180" fontId="4" fillId="5" borderId="1" xfId="0" applyNumberFormat="1" applyFont="1" applyFill="1" applyBorder="1" applyAlignment="1">
      <alignment horizontal="center" vertical="center" wrapText="1"/>
    </xf>
    <xf numFmtId="0" fontId="4" fillId="5" borderId="1" xfId="0" applyFont="1" applyFill="1" applyBorder="1" applyAlignment="1">
      <alignment vertical="center" wrapText="1"/>
    </xf>
    <xf numFmtId="0" fontId="4" fillId="4" borderId="1" xfId="0" applyFont="1" applyFill="1" applyBorder="1" applyAlignment="1">
      <alignment horizontal="right" vertical="center" wrapText="1"/>
    </xf>
    <xf numFmtId="180" fontId="4" fillId="6" borderId="1" xfId="0" applyNumberFormat="1" applyFont="1" applyFill="1" applyBorder="1" applyAlignment="1">
      <alignment horizontal="center" vertical="center" wrapText="1"/>
    </xf>
    <xf numFmtId="0" fontId="4" fillId="6" borderId="1" xfId="0" applyFont="1" applyFill="1" applyBorder="1" applyAlignment="1">
      <alignment vertical="center" wrapText="1"/>
    </xf>
    <xf numFmtId="4" fontId="4" fillId="4" borderId="1" xfId="0" applyNumberFormat="1" applyFont="1" applyFill="1" applyBorder="1" applyAlignment="1">
      <alignment horizontal="right" vertical="center" wrapText="1"/>
    </xf>
    <xf numFmtId="0" fontId="5" fillId="0" borderId="0" xfId="0" applyFont="1" applyAlignment="1">
      <alignment vertical="center"/>
    </xf>
    <xf numFmtId="0" fontId="6"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pivotCacheDefinition" Target="pivotCache/pivotCacheDefinition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Summary.xlsx]Task 4!PivotTable2</c:name>
    <c:fmtId val="0"/>
  </c:pivotSource>
  <c:chart>
    <c:title>
      <c:layout/>
      <c:overlay val="0"/>
      <c:spPr>
        <a:noFill/>
        <a:ln>
          <a:noFill/>
        </a:ln>
        <a:effectLst/>
      </c:spPr>
      <c:txPr>
        <a:bodyPr rot="0" spcFirstLastPara="0" vertOverflow="ellipsis" vert="horz" wrap="square" anchor="ctr" anchorCtr="1"/>
        <a:lstStyle/>
        <a:p>
          <a:pPr>
            <a:defRPr lang="en-US" sz="1800" b="1" i="0" u="none" strike="noStrike" kern="1200" baseline="0">
              <a:solidFill>
                <a:schemeClr val="dk1">
                  <a:lumMod val="75000"/>
                  <a:lumOff val="25000"/>
                </a:schemeClr>
              </a:solidFill>
              <a:latin typeface="+mn-lt"/>
              <a:ea typeface="+mn-ea"/>
              <a:cs typeface="+mn-cs"/>
            </a:defRPr>
          </a:pPr>
        </a:p>
      </c:txPr>
    </c:title>
    <c:autoTitleDeleted val="0"/>
    <c:plotArea>
      <c:layout/>
      <c:pieChart>
        <c:varyColors val="1"/>
        <c:ser>
          <c:idx val="0"/>
          <c:order val="0"/>
          <c:tx>
            <c:strRef>
              <c:f>'Task 4'!$J$11:$J$12</c:f>
              <c:strCache>
                <c:ptCount val="1"/>
                <c:pt idx="0">
                  <c:v>Sum of Expenses</c:v>
                </c:pt>
              </c:strCache>
            </c:strRef>
          </c:tx>
          <c:spPr/>
          <c:explosion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0" vertOverflow="ellipsis" vert="horz" wrap="square" lIns="38100" tIns="19050" rIns="38100" bIns="19050" anchor="ctr" anchorCtr="1"/>
              <a:lstStyle/>
              <a:p>
                <a:pPr>
                  <a:defRPr lang="en-US" sz="1000" b="1" i="0" u="none" strike="noStrike" kern="1200" baseline="0">
                    <a:solidFill>
                      <a:schemeClr val="lt1"/>
                    </a:solidFill>
                    <a:latin typeface="+mn-lt"/>
                    <a:ea typeface="+mn-ea"/>
                    <a:cs typeface="+mn-cs"/>
                  </a:defRPr>
                </a:pPr>
              </a:p>
            </c:txPr>
            <c:dLblPos val="ct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'Task 4'!$I$13:$I$23</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'Task 4'!$J$13:$J$23</c:f>
              <c:numCache>
                <c:formatCode>General</c:formatCode>
                <c:ptCount val="10"/>
                <c:pt idx="0">
                  <c:v>1510.91</c:v>
                </c:pt>
                <c:pt idx="1">
                  <c:v>3342</c:v>
                </c:pt>
                <c:pt idx="2">
                  <c:v>5688</c:v>
                </c:pt>
                <c:pt idx="3">
                  <c:v>7775</c:v>
                </c:pt>
                <c:pt idx="4">
                  <c:v>1411.26</c:v>
                </c:pt>
                <c:pt idx="5">
                  <c:v>2586</c:v>
                </c:pt>
                <c:pt idx="6">
                  <c:v>7464</c:v>
                </c:pt>
                <c:pt idx="7">
                  <c:v>1857</c:v>
                </c:pt>
                <c:pt idx="8">
                  <c:v>10194.1</c:v>
                </c:pt>
                <c:pt idx="9">
                  <c:v>3217</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0" vertOverflow="ellipsis" vert="horz" wrap="square" anchor="ctr" anchorCtr="1"/>
        <a:lstStyle/>
        <a:p>
          <a:pPr>
            <a:defRPr lang="en-US" sz="900" b="0" i="0" u="none" strike="noStrike" kern="1200" baseline="0">
              <a:solidFill>
                <a:schemeClr val="dk1">
                  <a:lumMod val="75000"/>
                  <a:lumOff val="25000"/>
                </a:schemeClr>
              </a:solidFill>
              <a:latin typeface="+mn-lt"/>
              <a:ea typeface="+mn-ea"/>
              <a:cs typeface="+mn-cs"/>
            </a:defRPr>
          </a:pP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gradFill>
    <a:ln w="9525" cap="flat" cmpd="sng" algn="ctr">
      <a:solidFill>
        <a:schemeClr val="dk1">
          <a:lumMod val="25000"/>
          <a:lumOff val="7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396875</xdr:colOff>
      <xdr:row>18</xdr:row>
      <xdr:rowOff>95250</xdr:rowOff>
    </xdr:from>
    <xdr:to>
      <xdr:col>6</xdr:col>
      <xdr:colOff>432435</xdr:colOff>
      <xdr:row>32</xdr:row>
      <xdr:rowOff>171450</xdr:rowOff>
    </xdr:to>
    <xdr:graphicFrame>
      <xdr:nvGraphicFramePr>
        <xdr:cNvPr id="7" name="Chart 6"/>
        <xdr:cNvGraphicFramePr/>
      </xdr:nvGraphicFramePr>
      <xdr:xfrm>
        <a:off x="1006475" y="352425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488.1050115741" refreshedBy="praha" recordCount="10">
  <cacheSource type="consolidation">
    <consolidation>
      <pages count="1">
        <page count="2">
          <pageItem name="Item1"/>
          <pageItem name="Item2"/>
        </page>
      </pages>
      <rangeSets count="2">
        <rangeSet i1="0" ref="D7:D16" sheet="Task 4"/>
        <rangeSet i1="1" ref="C6:D16" sheet="Task 4"/>
      </rangeSets>
    </consolidation>
  </cacheSource>
  <cacheFields count="4">
    <cacheField name="Row" numFmtId="0">
      <sharedItems count="10">
        <s v="Vegetables &amp; Fruit"/>
        <s v="Other essential items"/>
        <s v="Ordering food"/>
        <s v="Online shopping"/>
        <s v="Movie with friends"/>
        <s v="Mobile Bill Payment"/>
        <s v="Medicine"/>
        <s v="Gifts"/>
        <s v="Fish &amp; Chicken"/>
        <s v="Cab to office"/>
      </sharedItems>
    </cacheField>
    <cacheField name="Column" numFmtId="0">
      <sharedItems count="1">
        <s v="Sum of Expenses"/>
      </sharedItems>
    </cacheField>
    <cacheField name="Value" numFmtId="0">
      <sharedItems containsSemiMixedTypes="0" containsString="0" containsNumber="1" minValue="1411.26" maxValue="10194.1" count="10">
        <n v="3217"/>
        <n v="10194.1"/>
        <n v="1857"/>
        <n v="7464"/>
        <n v="2586"/>
        <n v="1411.26"/>
        <n v="7775"/>
        <n v="5688"/>
        <n v="3342"/>
        <n v="1510.91"/>
      </sharedItems>
    </cacheField>
    <cacheField name="Page 1" numFmtId="0">
      <sharedItems count="1">
        <s v="Item2"/>
      </sharedItems>
    </cacheField>
  </cacheFields>
</pivotCacheDefinition>
</file>

<file path=xl/pivotCache/pivotCacheRecords1.xml><?xml version="1.0" encoding="utf-8"?>
<pivotCacheRecords xmlns="http://schemas.openxmlformats.org/spreadsheetml/2006/main" xmlns:r="http://schemas.openxmlformats.org/officeDocument/2006/relationships" count="10">
  <r>
    <x v="0"/>
    <x v="0"/>
    <x v="0"/>
    <x v="0"/>
  </r>
  <r>
    <x v="1"/>
    <x v="0"/>
    <x v="1"/>
    <x v="0"/>
  </r>
  <r>
    <x v="2"/>
    <x v="0"/>
    <x v="2"/>
    <x v="0"/>
  </r>
  <r>
    <x v="3"/>
    <x v="0"/>
    <x v="3"/>
    <x v="0"/>
  </r>
  <r>
    <x v="4"/>
    <x v="0"/>
    <x v="4"/>
    <x v="0"/>
  </r>
  <r>
    <x v="5"/>
    <x v="0"/>
    <x v="5"/>
    <x v="0"/>
  </r>
  <r>
    <x v="6"/>
    <x v="0"/>
    <x v="6"/>
    <x v="0"/>
  </r>
  <r>
    <x v="7"/>
    <x v="0"/>
    <x v="7"/>
    <x v="0"/>
  </r>
  <r>
    <x v="8"/>
    <x v="0"/>
    <x v="8"/>
    <x v="0"/>
  </r>
  <r>
    <x v="9"/>
    <x v="0"/>
    <x v="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I11:K23" firstHeaderRow="1" firstDataRow="2" firstDataCol="1" rowPageCount="1" colPageCount="1"/>
  <pivotFields count="4">
    <pivotField axis="axisRow" compact="0" showAll="0">
      <items count="11">
        <item x="9"/>
        <item x="8"/>
        <item x="7"/>
        <item x="6"/>
        <item x="5"/>
        <item x="4"/>
        <item x="3"/>
        <item x="2"/>
        <item x="1"/>
        <item x="0"/>
        <item t="default"/>
      </items>
    </pivotField>
    <pivotField axis="axisCol" compact="0" showAll="0">
      <items count="2">
        <item x="0"/>
        <item t="default"/>
      </items>
    </pivotField>
    <pivotField dataField="1" compact="0" showAll="0"/>
    <pivotField axis="axisPage" compact="0" showAll="0">
      <items count="2">
        <item x="0"/>
        <item t="default"/>
      </items>
    </pivotField>
  </pivotFields>
  <rowFields count="1">
    <field x="0"/>
  </rowFields>
  <rowItems count="11">
    <i>
      <x/>
    </i>
    <i>
      <x v="1"/>
    </i>
    <i>
      <x v="2"/>
    </i>
    <i>
      <x v="3"/>
    </i>
    <i>
      <x v="4"/>
    </i>
    <i>
      <x v="5"/>
    </i>
    <i>
      <x v="6"/>
    </i>
    <i>
      <x v="7"/>
    </i>
    <i>
      <x v="8"/>
    </i>
    <i>
      <x v="9"/>
    </i>
    <i t="grand">
      <x/>
    </i>
  </rowItems>
  <colFields count="1">
    <field x="1"/>
  </colFields>
  <colItems count="2">
    <i>
      <x/>
    </i>
    <i t="grand">
      <x/>
    </i>
  </colItems>
  <pageFields count="1">
    <pageField fld="3"/>
  </pageFields>
  <dataFields count="1">
    <dataField name="Sum of Value" fld="2"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workbookViewId="0">
      <selection activeCell="C13" sqref="C13"/>
    </sheetView>
  </sheetViews>
  <sheetFormatPr defaultColWidth="9" defaultRowHeight="15" outlineLevelCol="2"/>
  <cols>
    <col min="1" max="1" width="17.1047619047619" customWidth="1"/>
    <col min="2" max="2" width="24.552380952381" customWidth="1"/>
    <col min="3" max="3" width="14.4380952380952" style="13" customWidth="1"/>
  </cols>
  <sheetData>
    <row r="1" ht="13.8" customHeight="1" spans="1:3">
      <c r="A1" s="14" t="s">
        <v>0</v>
      </c>
      <c r="B1" s="14" t="s">
        <v>1</v>
      </c>
      <c r="C1" s="15" t="s">
        <v>2</v>
      </c>
    </row>
    <row r="2" ht="18" customHeight="1" spans="1:3">
      <c r="A2" s="16">
        <v>44470</v>
      </c>
      <c r="B2" s="17" t="s">
        <v>3</v>
      </c>
      <c r="C2" s="18">
        <v>2300</v>
      </c>
    </row>
    <row r="3" spans="1:3">
      <c r="A3" s="19">
        <v>44470</v>
      </c>
      <c r="B3" s="20" t="s">
        <v>4</v>
      </c>
      <c r="C3" s="18">
        <v>767</v>
      </c>
    </row>
    <row r="4" spans="1:3">
      <c r="A4" s="19">
        <v>44470</v>
      </c>
      <c r="B4" s="20" t="s">
        <v>5</v>
      </c>
      <c r="C4" s="21">
        <v>2500</v>
      </c>
    </row>
    <row r="5" spans="1:3">
      <c r="A5" s="19">
        <v>44473</v>
      </c>
      <c r="B5" s="20" t="s">
        <v>6</v>
      </c>
      <c r="C5" s="18">
        <v>710</v>
      </c>
    </row>
    <row r="6" spans="1:3">
      <c r="A6" s="16">
        <v>44473</v>
      </c>
      <c r="B6" s="17" t="s">
        <v>7</v>
      </c>
      <c r="C6" s="18">
        <v>760</v>
      </c>
    </row>
    <row r="7" spans="1:3">
      <c r="A7" s="19">
        <v>44476</v>
      </c>
      <c r="B7" s="20" t="s">
        <v>8</v>
      </c>
      <c r="C7" s="21">
        <v>1900</v>
      </c>
    </row>
    <row r="8" spans="1:3">
      <c r="A8" s="16">
        <v>44477</v>
      </c>
      <c r="B8" s="17" t="s">
        <v>9</v>
      </c>
      <c r="C8" s="18">
        <v>450</v>
      </c>
    </row>
    <row r="9" spans="1:3">
      <c r="A9" s="19">
        <v>44484</v>
      </c>
      <c r="B9" s="20" t="s">
        <v>10</v>
      </c>
      <c r="C9" s="18">
        <v>620</v>
      </c>
    </row>
    <row r="10" spans="1:3">
      <c r="A10" s="19">
        <v>44485</v>
      </c>
      <c r="B10" s="20" t="s">
        <v>11</v>
      </c>
      <c r="C10" s="18">
        <v>470</v>
      </c>
    </row>
    <row r="11" spans="1:3">
      <c r="A11" s="19">
        <v>44487</v>
      </c>
      <c r="B11" s="20" t="s">
        <v>4</v>
      </c>
      <c r="C11" s="18">
        <v>970</v>
      </c>
    </row>
    <row r="12" spans="1:3">
      <c r="A12" s="19">
        <v>44487</v>
      </c>
      <c r="B12" s="17" t="s">
        <v>3</v>
      </c>
      <c r="C12" s="21">
        <v>1075</v>
      </c>
    </row>
    <row r="13" spans="1:3">
      <c r="A13" s="19">
        <v>44488</v>
      </c>
      <c r="B13" s="20" t="s">
        <v>9</v>
      </c>
      <c r="C13" s="18">
        <v>489</v>
      </c>
    </row>
    <row r="14" spans="1:3">
      <c r="A14" s="19">
        <v>44491</v>
      </c>
      <c r="B14" s="20" t="s">
        <v>5</v>
      </c>
      <c r="C14" s="21">
        <v>1574.1</v>
      </c>
    </row>
    <row r="15" spans="1:3">
      <c r="A15" s="19">
        <v>44491</v>
      </c>
      <c r="B15" s="20" t="s">
        <v>7</v>
      </c>
      <c r="C15" s="18">
        <v>550</v>
      </c>
    </row>
    <row r="16" spans="1:3">
      <c r="A16" s="19">
        <v>44494</v>
      </c>
      <c r="B16" s="20" t="s">
        <v>12</v>
      </c>
      <c r="C16" s="18">
        <v>423</v>
      </c>
    </row>
    <row r="17" spans="1:3">
      <c r="A17" s="19">
        <v>44496</v>
      </c>
      <c r="B17" s="20" t="s">
        <v>12</v>
      </c>
      <c r="C17" s="18">
        <v>358.22</v>
      </c>
    </row>
    <row r="18" spans="1:3">
      <c r="A18" s="19">
        <v>44496</v>
      </c>
      <c r="B18" s="20" t="s">
        <v>10</v>
      </c>
      <c r="C18" s="18">
        <v>520</v>
      </c>
    </row>
    <row r="19" spans="1:3">
      <c r="A19" s="16">
        <v>44497</v>
      </c>
      <c r="B19" s="17" t="s">
        <v>6</v>
      </c>
      <c r="C19" s="18">
        <v>300</v>
      </c>
    </row>
    <row r="20" spans="1:3">
      <c r="A20" s="16">
        <v>44498</v>
      </c>
      <c r="B20" s="17" t="s">
        <v>12</v>
      </c>
      <c r="C20" s="18">
        <v>407.05</v>
      </c>
    </row>
    <row r="21" spans="1:3">
      <c r="A21" s="16">
        <v>44499</v>
      </c>
      <c r="B21" s="17" t="s">
        <v>5</v>
      </c>
      <c r="C21" s="18">
        <v>300</v>
      </c>
    </row>
    <row r="22" spans="1:3">
      <c r="A22" s="19">
        <v>44501</v>
      </c>
      <c r="B22" s="20" t="s">
        <v>4</v>
      </c>
      <c r="C22" s="21">
        <v>2327</v>
      </c>
    </row>
    <row r="23" spans="1:3">
      <c r="A23" s="19">
        <v>44502</v>
      </c>
      <c r="B23" s="20" t="s">
        <v>8</v>
      </c>
      <c r="C23" s="18">
        <v>1150</v>
      </c>
    </row>
    <row r="24" spans="1:3">
      <c r="A24" s="19">
        <v>44504</v>
      </c>
      <c r="B24" s="20" t="s">
        <v>8</v>
      </c>
      <c r="C24" s="21">
        <v>1138</v>
      </c>
    </row>
    <row r="25" spans="1:3">
      <c r="A25" s="16">
        <v>44505</v>
      </c>
      <c r="B25" s="17" t="s">
        <v>13</v>
      </c>
      <c r="C25" s="18">
        <v>500</v>
      </c>
    </row>
    <row r="26" spans="1:3">
      <c r="A26" s="16">
        <v>44508</v>
      </c>
      <c r="B26" s="17" t="s">
        <v>7</v>
      </c>
      <c r="C26" s="18">
        <v>702</v>
      </c>
    </row>
    <row r="27" spans="1:3">
      <c r="A27" s="19">
        <v>44509</v>
      </c>
      <c r="B27" s="20" t="s">
        <v>5</v>
      </c>
      <c r="C27" s="21">
        <v>1600</v>
      </c>
    </row>
    <row r="28" spans="1:3">
      <c r="A28" s="19">
        <v>44512</v>
      </c>
      <c r="B28" s="20" t="s">
        <v>6</v>
      </c>
      <c r="C28" s="18">
        <v>600</v>
      </c>
    </row>
    <row r="29" ht="19.2" customHeight="1" spans="1:3">
      <c r="A29" s="16">
        <v>44515</v>
      </c>
      <c r="B29" s="17" t="s">
        <v>13</v>
      </c>
      <c r="C29" s="18">
        <v>900</v>
      </c>
    </row>
    <row r="30" spans="1:3">
      <c r="A30" s="19">
        <v>44515</v>
      </c>
      <c r="B30" s="17" t="s">
        <v>7</v>
      </c>
      <c r="C30" s="18">
        <v>150</v>
      </c>
    </row>
    <row r="31" spans="1:3">
      <c r="A31" s="16">
        <v>44515</v>
      </c>
      <c r="B31" s="17" t="s">
        <v>3</v>
      </c>
      <c r="C31" s="18">
        <v>2100</v>
      </c>
    </row>
    <row r="32" spans="1:3">
      <c r="A32" s="16">
        <v>44517</v>
      </c>
      <c r="B32" s="17" t="s">
        <v>11</v>
      </c>
      <c r="C32" s="18">
        <v>470.63</v>
      </c>
    </row>
    <row r="33" spans="1:3">
      <c r="A33" s="16">
        <v>44517</v>
      </c>
      <c r="B33" s="17" t="s">
        <v>12</v>
      </c>
      <c r="C33" s="18">
        <v>322.64</v>
      </c>
    </row>
    <row r="34" spans="1:3">
      <c r="A34" s="16">
        <v>44518</v>
      </c>
      <c r="B34" s="20" t="s">
        <v>10</v>
      </c>
      <c r="C34" s="18">
        <v>428</v>
      </c>
    </row>
    <row r="35" spans="1:3">
      <c r="A35" s="16">
        <v>44519</v>
      </c>
      <c r="B35" s="17" t="s">
        <v>6</v>
      </c>
      <c r="C35" s="18">
        <v>447</v>
      </c>
    </row>
    <row r="36" spans="1:3">
      <c r="A36" s="16">
        <v>44522</v>
      </c>
      <c r="B36" s="17" t="s">
        <v>5</v>
      </c>
      <c r="C36" s="21">
        <v>1720</v>
      </c>
    </row>
    <row r="37" spans="1:3">
      <c r="A37" s="19">
        <v>44524</v>
      </c>
      <c r="B37" s="20" t="s">
        <v>7</v>
      </c>
      <c r="C37" s="18">
        <v>540</v>
      </c>
    </row>
    <row r="38" spans="1:3">
      <c r="A38" s="16">
        <v>44525</v>
      </c>
      <c r="B38" s="17" t="s">
        <v>9</v>
      </c>
      <c r="C38" s="18">
        <v>314</v>
      </c>
    </row>
    <row r="39" ht="18" customHeight="1" spans="1:3">
      <c r="A39" s="16">
        <v>44526</v>
      </c>
      <c r="B39" s="17" t="s">
        <v>10</v>
      </c>
      <c r="C39" s="18">
        <v>518</v>
      </c>
    </row>
    <row r="40" ht="15.6" customHeight="1" spans="1:3">
      <c r="A40" s="16">
        <v>44526</v>
      </c>
      <c r="B40" s="20" t="s">
        <v>4</v>
      </c>
      <c r="C40" s="21">
        <v>2000</v>
      </c>
    </row>
    <row r="41" spans="1:3">
      <c r="A41" s="19">
        <v>44529</v>
      </c>
      <c r="B41" s="20" t="s">
        <v>9</v>
      </c>
      <c r="C41" s="18">
        <v>337</v>
      </c>
    </row>
    <row r="42" spans="1:3">
      <c r="A42" s="16">
        <v>44530</v>
      </c>
      <c r="B42" s="17" t="s">
        <v>10</v>
      </c>
      <c r="C42" s="18">
        <v>500</v>
      </c>
    </row>
    <row r="43" spans="1:3">
      <c r="A43" s="16">
        <v>44531</v>
      </c>
      <c r="B43" s="17" t="s">
        <v>5</v>
      </c>
      <c r="C43" s="21">
        <v>2500</v>
      </c>
    </row>
    <row r="44" spans="1:3">
      <c r="A44" s="19">
        <v>44534</v>
      </c>
      <c r="B44" s="20" t="s">
        <v>6</v>
      </c>
      <c r="C44" s="18">
        <v>710</v>
      </c>
    </row>
    <row r="45" spans="1:3">
      <c r="A45" s="16">
        <v>44537</v>
      </c>
      <c r="B45" s="17" t="s">
        <v>3</v>
      </c>
      <c r="C45" s="18">
        <v>2300</v>
      </c>
    </row>
    <row r="46" spans="1:3">
      <c r="A46" s="16">
        <v>44539</v>
      </c>
      <c r="B46" s="17" t="s">
        <v>14</v>
      </c>
      <c r="C46" s="18">
        <v>12000</v>
      </c>
    </row>
    <row r="47" spans="1:3">
      <c r="A47" s="16">
        <v>44545</v>
      </c>
      <c r="B47" s="20" t="s">
        <v>8</v>
      </c>
      <c r="C47" s="18">
        <v>1500</v>
      </c>
    </row>
    <row r="48" spans="1:3">
      <c r="A48" s="16">
        <v>44547</v>
      </c>
      <c r="B48" s="17" t="s">
        <v>11</v>
      </c>
      <c r="C48" s="18">
        <v>470.63</v>
      </c>
    </row>
    <row r="49" spans="1:3">
      <c r="A49" s="16">
        <v>44550</v>
      </c>
      <c r="B49" s="17" t="s">
        <v>9</v>
      </c>
      <c r="C49" s="18">
        <v>267</v>
      </c>
    </row>
    <row r="50" spans="1:3">
      <c r="A50" s="16">
        <v>44553</v>
      </c>
      <c r="B50" s="17" t="s">
        <v>7</v>
      </c>
      <c r="C50" s="18">
        <v>640</v>
      </c>
    </row>
    <row r="51" spans="1:3">
      <c r="A51" s="16">
        <v>44553</v>
      </c>
      <c r="B51" s="17" t="s">
        <v>6</v>
      </c>
      <c r="C51" s="18">
        <v>450</v>
      </c>
    </row>
    <row r="52" ht="31.5" spans="1:3">
      <c r="A52" s="22"/>
      <c r="C52" s="13">
        <f>SUM(C2:C51)</f>
        <v>57045.27</v>
      </c>
    </row>
    <row r="53" ht="15.75" spans="1:1">
      <c r="A53" s="23"/>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9"/>
  <sheetViews>
    <sheetView workbookViewId="0">
      <selection activeCell="F5" sqref="F5"/>
    </sheetView>
  </sheetViews>
  <sheetFormatPr defaultColWidth="9" defaultRowHeight="15" outlineLevelCol="1"/>
  <cols>
    <col min="2" max="2" width="61.4380952380952" customWidth="1"/>
  </cols>
  <sheetData>
    <row r="1" spans="2:2">
      <c r="B1" s="11" t="s">
        <v>15</v>
      </c>
    </row>
    <row r="2" ht="39" customHeight="1" spans="2:2">
      <c r="B2" s="12" t="s">
        <v>16</v>
      </c>
    </row>
    <row r="3" ht="25.2" customHeight="1" spans="2:2">
      <c r="B3" s="12" t="s">
        <v>17</v>
      </c>
    </row>
    <row r="4" ht="37.2" customHeight="1" spans="2:2">
      <c r="B4" s="12" t="s">
        <v>18</v>
      </c>
    </row>
    <row r="5" ht="41.4" customHeight="1" spans="2:2">
      <c r="B5" s="12" t="s">
        <v>19</v>
      </c>
    </row>
    <row r="6" ht="32.4" customHeight="1" spans="2:2">
      <c r="B6" s="12" t="s">
        <v>20</v>
      </c>
    </row>
    <row r="7" ht="51" customHeight="1" spans="2:2">
      <c r="B7" s="12" t="s">
        <v>21</v>
      </c>
    </row>
    <row r="8" ht="42" customHeight="1" spans="2:2">
      <c r="B8" s="12" t="s">
        <v>22</v>
      </c>
    </row>
    <row r="9" ht="31.2" customHeight="1" spans="2:2">
      <c r="B9" s="12" t="s">
        <v>23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5"/>
  <sheetViews>
    <sheetView zoomScale="70" zoomScaleNormal="70" workbookViewId="0">
      <selection activeCell="B3" sqref="B3"/>
    </sheetView>
  </sheetViews>
  <sheetFormatPr defaultColWidth="9.14285714285714" defaultRowHeight="15" outlineLevelRow="4" outlineLevelCol="4"/>
  <cols>
    <col min="2" max="2" width="17.1428571428571" customWidth="1"/>
    <col min="4" max="4" width="45.0952380952381" customWidth="1"/>
  </cols>
  <sheetData>
    <row r="2" ht="15.75" spans="2:5">
      <c r="B2" s="6" t="s">
        <v>24</v>
      </c>
      <c r="C2" s="6" t="s">
        <v>25</v>
      </c>
      <c r="D2" s="6" t="s">
        <v>26</v>
      </c>
      <c r="E2" s="10"/>
    </row>
    <row r="3" spans="2:4">
      <c r="B3" s="7" t="s">
        <v>13</v>
      </c>
      <c r="C3" s="7">
        <f>COUNTIF(Expense!B2:B51,"online shopping")</f>
        <v>6</v>
      </c>
      <c r="D3" s="8" t="str">
        <f>_xlfn.FORMULATEXT(C3)</f>
        <v>=COUNTIF(Expense!B2:B51,"online shopping")</v>
      </c>
    </row>
    <row r="4" spans="2:4">
      <c r="B4" s="7" t="s">
        <v>9</v>
      </c>
      <c r="C4" s="7">
        <f>COUNTIF(Expense!B2:B51,"ordering food")</f>
        <v>5</v>
      </c>
      <c r="D4" s="7" t="str">
        <f>_xlfn.FORMULATEXT(C4)</f>
        <v>=COUNTIF(Expense!B2:B51,"ordering food")</v>
      </c>
    </row>
    <row r="5" spans="2:4">
      <c r="B5" s="7" t="s">
        <v>8</v>
      </c>
      <c r="C5" s="7">
        <f>COUNTIF(Expense!B2:B51,"gifts")</f>
        <v>4</v>
      </c>
      <c r="D5" s="7" t="str">
        <f>_xlfn.FORMULATEXT(C5)</f>
        <v>=COUNTIF(Expense!B2:B51,"gifts")</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5"/>
  <sheetViews>
    <sheetView zoomScale="70" zoomScaleNormal="70" workbookViewId="0">
      <selection activeCell="B5" sqref="B5"/>
    </sheetView>
  </sheetViews>
  <sheetFormatPr defaultColWidth="9.14285714285714" defaultRowHeight="15" outlineLevelCol="6"/>
  <cols>
    <col min="2" max="2" width="18.8571428571429" customWidth="1"/>
    <col min="3" max="3" width="16.2857142857143" customWidth="1"/>
    <col min="4" max="4" width="60.8571428571429" customWidth="1"/>
  </cols>
  <sheetData>
    <row r="2" spans="2:7">
      <c r="B2" s="1" t="s">
        <v>27</v>
      </c>
      <c r="C2" s="2"/>
      <c r="D2" s="2"/>
      <c r="E2" s="9"/>
      <c r="F2" s="9"/>
      <c r="G2" s="9"/>
    </row>
    <row r="4" ht="15.75" spans="2:4">
      <c r="B4" s="6" t="s">
        <v>1</v>
      </c>
      <c r="C4" s="6" t="s">
        <v>28</v>
      </c>
      <c r="D4" s="6" t="s">
        <v>29</v>
      </c>
    </row>
    <row r="5" spans="2:4">
      <c r="B5" s="7" t="s">
        <v>30</v>
      </c>
      <c r="C5" s="7">
        <f>SUMIF(Expense!B2:B51,"Fish &amp; Chicken",Expense!C2:C51)</f>
        <v>3342</v>
      </c>
      <c r="D5" s="7" t="str">
        <f>_xlfn.FORMULATEXT(C5)</f>
        <v>=SUMIF(Expense!B2:B51,"Fish &amp; Chicken",Expense!C2:C51)</v>
      </c>
    </row>
    <row r="6" spans="2:4">
      <c r="B6" s="7" t="s">
        <v>31</v>
      </c>
      <c r="C6" s="7">
        <f>SUMIF(Expense!B2:B52,"gifts",Expense!C2:C52)</f>
        <v>5688</v>
      </c>
      <c r="D6" s="7" t="str">
        <f t="shared" ref="D6:D15" si="0">_xlfn.FORMULATEXT(C6)</f>
        <v>=SUMIF(Expense!B2:B52,"gifts",Expense!C2:C52)</v>
      </c>
    </row>
    <row r="7" spans="2:4">
      <c r="B7" s="7" t="s">
        <v>32</v>
      </c>
      <c r="C7" s="7">
        <f>SUMIF(Expense!B2:B52,"Medicine",Expense!C2:C52)</f>
        <v>7775</v>
      </c>
      <c r="D7" s="7" t="str">
        <f t="shared" si="0"/>
        <v>=SUMIF(Expense!B2:B52,"Medicine",Expense!C2:C52)</v>
      </c>
    </row>
    <row r="8" spans="2:4">
      <c r="B8" s="7" t="s">
        <v>5</v>
      </c>
      <c r="C8" s="7">
        <f>SUMIF(Expense!B2:B52,"Other essential items",Expense!C2:C52)</f>
        <v>10194.1</v>
      </c>
      <c r="D8" s="7" t="str">
        <f t="shared" si="0"/>
        <v>=SUMIF(Expense!B2:B52,"Other essential items",Expense!C2:C52)</v>
      </c>
    </row>
    <row r="9" spans="2:4">
      <c r="B9" s="7" t="s">
        <v>6</v>
      </c>
      <c r="C9" s="7">
        <f>SUMIF(Expense!B2:B52,"Vegetables &amp; Fruit",Expense!C:C)</f>
        <v>8188</v>
      </c>
      <c r="D9" s="7" t="str">
        <f t="shared" si="0"/>
        <v>=SUMIF(Expense!B2:B52,"Vegetables &amp; Fruit",Expense!C:C)</v>
      </c>
    </row>
    <row r="10" spans="2:4">
      <c r="B10" s="8" t="s">
        <v>10</v>
      </c>
      <c r="C10" s="7">
        <f>SUMIF(Expense!B2:B51,"Movie with friends",Expense!C2:C51)</f>
        <v>2586</v>
      </c>
      <c r="D10" s="7" t="str">
        <f t="shared" si="0"/>
        <v>=SUMIF(Expense!B2:B51,"Movie with friends",Expense!C2:C51)</v>
      </c>
    </row>
    <row r="11" spans="2:4">
      <c r="B11" s="7" t="s">
        <v>11</v>
      </c>
      <c r="C11" s="7">
        <f>SUMIF(Expense!B2:B52,"Mobile Bill Payment",Expense!C2:C52)</f>
        <v>1411.26</v>
      </c>
      <c r="D11" s="7" t="str">
        <f t="shared" si="0"/>
        <v>=SUMIF(Expense!B2:B52,"Mobile Bill Payment",Expense!C2:C52)</v>
      </c>
    </row>
    <row r="12" spans="2:4">
      <c r="B12" s="7" t="s">
        <v>9</v>
      </c>
      <c r="C12" s="7">
        <f>SUMIF(Expense!B2:B51,"Ordering food",Expense!C2:C51)</f>
        <v>1857</v>
      </c>
      <c r="D12" s="7" t="str">
        <f t="shared" si="0"/>
        <v>=SUMIF(Expense!B2:B51,"Ordering food",Expense!C2:C51)</v>
      </c>
    </row>
    <row r="13" spans="2:4">
      <c r="B13" s="7" t="s">
        <v>12</v>
      </c>
      <c r="C13" s="7">
        <f>SUMIF(Expense!B2:B51,"Cab to office",Expense!C2:C51)</f>
        <v>1510.91</v>
      </c>
      <c r="D13" s="7" t="str">
        <f t="shared" si="0"/>
        <v>=SUMIF(Expense!B2:B51,"Cab to office",Expense!C2:C51)</v>
      </c>
    </row>
    <row r="14" spans="2:4">
      <c r="B14" s="7" t="s">
        <v>33</v>
      </c>
      <c r="C14" s="7">
        <f>SUMIF(Expense!B2:B51,"Online Shopping",Expense!C2:C51)</f>
        <v>7464</v>
      </c>
      <c r="D14" s="7" t="str">
        <f t="shared" si="0"/>
        <v>=SUMIF(Expense!B2:B51,"Online Shopping",Expense!C2:C51)</v>
      </c>
    </row>
    <row r="15" spans="2:4">
      <c r="B15" s="7" t="s">
        <v>34</v>
      </c>
      <c r="C15" s="7">
        <f>SUMIF(Expense!B2:B51,"trip",Expense!C2:C51)</f>
        <v>12000</v>
      </c>
      <c r="D15" s="7" t="str">
        <f t="shared" si="0"/>
        <v>=SUMIF(Expense!B2:B51,"trip",Expense!C2:C51)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6"/>
  <sheetViews>
    <sheetView workbookViewId="0">
      <selection activeCell="B5" sqref="B5:C16"/>
    </sheetView>
  </sheetViews>
  <sheetFormatPr defaultColWidth="9.14285714285714" defaultRowHeight="15"/>
  <cols>
    <col min="2" max="2" width="22.2857142857143" customWidth="1"/>
    <col min="3" max="3" width="17.7142857142857" customWidth="1"/>
  </cols>
  <sheetData>
    <row r="2" spans="2:9">
      <c r="B2" s="5" t="s">
        <v>35</v>
      </c>
      <c r="C2" s="5"/>
      <c r="D2" s="5"/>
      <c r="E2" s="5"/>
      <c r="F2" s="5"/>
      <c r="G2" s="5"/>
      <c r="H2" s="5"/>
      <c r="I2" s="5"/>
    </row>
    <row r="5" ht="15.75" spans="2:3">
      <c r="B5" s="6" t="s">
        <v>1</v>
      </c>
      <c r="C5" s="6" t="s">
        <v>28</v>
      </c>
    </row>
    <row r="6" spans="2:3">
      <c r="B6" s="7" t="s">
        <v>30</v>
      </c>
      <c r="C6" s="7">
        <f>SUMIF(Expense!B3:B52,"Fish &amp; Chicken",Expense!C3:C52)</f>
        <v>3342</v>
      </c>
    </row>
    <row r="7" spans="2:3">
      <c r="B7" s="7" t="s">
        <v>31</v>
      </c>
      <c r="C7" s="7">
        <f>SUMIF(Expense!B3:B53,"gifts",Expense!C3:C53)</f>
        <v>5688</v>
      </c>
    </row>
    <row r="8" spans="2:3">
      <c r="B8" s="7" t="s">
        <v>32</v>
      </c>
      <c r="C8" s="7">
        <f>SUMIF(Expense!B3:B53,"Medicine",Expense!C3:C53)</f>
        <v>5475</v>
      </c>
    </row>
    <row r="9" spans="2:3">
      <c r="B9" s="7" t="s">
        <v>5</v>
      </c>
      <c r="C9" s="7">
        <f>SUMIF(Expense!B3:B53,"Other essential items",Expense!C3:C53)</f>
        <v>10194.1</v>
      </c>
    </row>
    <row r="10" spans="2:3">
      <c r="B10" s="7" t="s">
        <v>6</v>
      </c>
      <c r="C10" s="7">
        <f>SUMIF(Expense!B3:B53,"Vegetables &amp; Fruit",Expense!C:C)</f>
        <v>2916.86</v>
      </c>
    </row>
    <row r="11" spans="2:3">
      <c r="B11" s="8" t="s">
        <v>10</v>
      </c>
      <c r="C11" s="7">
        <f>SUMIF(Expense!B3:B52,"Movie with friends",Expense!C3:C52)</f>
        <v>2586</v>
      </c>
    </row>
    <row r="12" spans="2:3">
      <c r="B12" s="7" t="s">
        <v>11</v>
      </c>
      <c r="C12" s="7">
        <f>SUMIF(Expense!B3:B53,"Mobile Bill Payment",Expense!C3:C53)</f>
        <v>1411.26</v>
      </c>
    </row>
    <row r="13" spans="2:3">
      <c r="B13" s="7" t="s">
        <v>9</v>
      </c>
      <c r="C13" s="7">
        <f>SUMIF(Expense!B3:B52,"Ordering food",Expense!C3:C52)</f>
        <v>1857</v>
      </c>
    </row>
    <row r="14" spans="2:3">
      <c r="B14" s="7" t="s">
        <v>12</v>
      </c>
      <c r="C14" s="7">
        <f>SUMIF(Expense!B3:B52,"Cab to office",Expense!C3:C52)</f>
        <v>1510.91</v>
      </c>
    </row>
    <row r="15" spans="2:3">
      <c r="B15" s="7" t="s">
        <v>33</v>
      </c>
      <c r="C15" s="7">
        <f>SUMIF(Expense!B3:B52,"Online Shopping",Expense!C3:C52)</f>
        <v>7464</v>
      </c>
    </row>
    <row r="16" spans="2:3">
      <c r="B16" s="7" t="s">
        <v>34</v>
      </c>
      <c r="C16" s="7">
        <f>SUMIF(Expense!B3:B52,"trip",Expense!C3:C52)</f>
        <v>12000</v>
      </c>
    </row>
  </sheetData>
  <mergeCells count="1">
    <mergeCell ref="B2:I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23"/>
  <sheetViews>
    <sheetView zoomScale="55" zoomScaleNormal="55" topLeftCell="C14" workbookViewId="0">
      <selection activeCell="I29" sqref="I29"/>
    </sheetView>
  </sheetViews>
  <sheetFormatPr defaultColWidth="9.14285714285714" defaultRowHeight="15"/>
  <cols>
    <col min="3" max="3" width="17.552380952381" customWidth="1"/>
    <col min="4" max="4" width="23.0571428571429" customWidth="1"/>
    <col min="9" max="9" width="21.8571428571429"/>
    <col min="10" max="10" width="17.2857142857143"/>
    <col min="11" max="11" width="11.8571428571429"/>
  </cols>
  <sheetData>
    <row r="2" spans="2:15">
      <c r="B2" s="1" t="s">
        <v>36</v>
      </c>
      <c r="C2" s="2"/>
      <c r="D2" s="2"/>
      <c r="E2" s="2"/>
      <c r="F2" s="2"/>
      <c r="G2" s="2"/>
      <c r="H2" s="2"/>
      <c r="I2" s="2"/>
      <c r="J2" s="2"/>
      <c r="K2" s="2"/>
      <c r="L2" s="2"/>
      <c r="M2" s="2"/>
      <c r="N2" s="2"/>
      <c r="O2" s="2"/>
    </row>
    <row r="6" spans="3:4">
      <c r="C6" s="3" t="s">
        <v>1</v>
      </c>
      <c r="D6" s="3" t="s">
        <v>37</v>
      </c>
    </row>
    <row r="7" spans="3:4">
      <c r="C7" s="4" t="s">
        <v>6</v>
      </c>
      <c r="D7" s="4">
        <v>3217</v>
      </c>
    </row>
    <row r="8" spans="3:4">
      <c r="C8" s="4" t="s">
        <v>5</v>
      </c>
      <c r="D8" s="4">
        <v>10194.1</v>
      </c>
    </row>
    <row r="9" spans="3:10">
      <c r="C9" s="4" t="s">
        <v>9</v>
      </c>
      <c r="D9" s="4">
        <v>1857</v>
      </c>
      <c r="I9" t="s">
        <v>38</v>
      </c>
      <c r="J9" t="s">
        <v>39</v>
      </c>
    </row>
    <row r="10" spans="3:4">
      <c r="C10" s="4" t="s">
        <v>4</v>
      </c>
      <c r="D10" s="4">
        <v>7464</v>
      </c>
    </row>
    <row r="11" spans="3:10">
      <c r="C11" s="4" t="s">
        <v>10</v>
      </c>
      <c r="D11" s="4">
        <v>2586</v>
      </c>
      <c r="I11" t="s">
        <v>40</v>
      </c>
      <c r="J11" t="s">
        <v>41</v>
      </c>
    </row>
    <row r="12" spans="3:11">
      <c r="C12" s="4" t="s">
        <v>11</v>
      </c>
      <c r="D12" s="4">
        <v>1411.26</v>
      </c>
      <c r="I12" t="s">
        <v>42</v>
      </c>
      <c r="J12" t="s">
        <v>37</v>
      </c>
      <c r="K12" t="s">
        <v>43</v>
      </c>
    </row>
    <row r="13" spans="3:11">
      <c r="C13" s="4" t="s">
        <v>3</v>
      </c>
      <c r="D13" s="4">
        <v>7775</v>
      </c>
      <c r="I13" t="s">
        <v>12</v>
      </c>
      <c r="J13">
        <v>1510.91</v>
      </c>
      <c r="K13">
        <v>1510.91</v>
      </c>
    </row>
    <row r="14" spans="3:11">
      <c r="C14" s="4" t="s">
        <v>8</v>
      </c>
      <c r="D14" s="4">
        <v>5688</v>
      </c>
      <c r="I14" t="s">
        <v>7</v>
      </c>
      <c r="J14">
        <v>3342</v>
      </c>
      <c r="K14">
        <v>3342</v>
      </c>
    </row>
    <row r="15" spans="3:11">
      <c r="C15" s="4" t="s">
        <v>7</v>
      </c>
      <c r="D15" s="4">
        <v>3342</v>
      </c>
      <c r="I15" t="s">
        <v>8</v>
      </c>
      <c r="J15">
        <v>5688</v>
      </c>
      <c r="K15">
        <v>5688</v>
      </c>
    </row>
    <row r="16" spans="3:11">
      <c r="C16" s="4" t="s">
        <v>12</v>
      </c>
      <c r="D16" s="4">
        <v>1510.91</v>
      </c>
      <c r="I16" t="s">
        <v>3</v>
      </c>
      <c r="J16">
        <v>7775</v>
      </c>
      <c r="K16">
        <v>7775</v>
      </c>
    </row>
    <row r="17" spans="9:11">
      <c r="I17" t="s">
        <v>11</v>
      </c>
      <c r="J17">
        <v>1411.26</v>
      </c>
      <c r="K17">
        <v>1411.26</v>
      </c>
    </row>
    <row r="18" spans="9:11">
      <c r="I18" t="s">
        <v>10</v>
      </c>
      <c r="J18">
        <v>2586</v>
      </c>
      <c r="K18">
        <v>2586</v>
      </c>
    </row>
    <row r="19" spans="9:11">
      <c r="I19" t="s">
        <v>4</v>
      </c>
      <c r="J19">
        <v>7464</v>
      </c>
      <c r="K19">
        <v>7464</v>
      </c>
    </row>
    <row r="20" spans="9:11">
      <c r="I20" t="s">
        <v>9</v>
      </c>
      <c r="J20">
        <v>1857</v>
      </c>
      <c r="K20">
        <v>1857</v>
      </c>
    </row>
    <row r="21" spans="9:11">
      <c r="I21" t="s">
        <v>5</v>
      </c>
      <c r="J21">
        <v>10194.1</v>
      </c>
      <c r="K21">
        <v>10194.1</v>
      </c>
    </row>
    <row r="22" spans="9:11">
      <c r="I22" t="s">
        <v>6</v>
      </c>
      <c r="J22">
        <v>3217</v>
      </c>
      <c r="K22">
        <v>3217</v>
      </c>
    </row>
    <row r="23" spans="9:11">
      <c r="I23" t="s">
        <v>43</v>
      </c>
      <c r="J23">
        <v>45045.27</v>
      </c>
      <c r="K23">
        <v>45045.27</v>
      </c>
    </row>
  </sheetData>
  <pageMargins left="0.75" right="0.75" top="1" bottom="1" header="0.5" footer="0.5"/>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Expense</vt:lpstr>
      <vt:lpstr>Tasks</vt:lpstr>
      <vt:lpstr>Task 1</vt:lpstr>
      <vt:lpstr>Task 2</vt:lpstr>
      <vt:lpstr>Task 3</vt:lpstr>
      <vt:lpstr>Task 4</vt:lpstr>
      <vt:lpstr>Task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praha</cp:lastModifiedBy>
  <dcterms:created xsi:type="dcterms:W3CDTF">2015-06-05T18:17:00Z</dcterms:created>
  <dcterms:modified xsi:type="dcterms:W3CDTF">2024-07-14T21:09:49Z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1033-12.2.0.13472</vt:lpwstr>
  </property>
  <property fmtid="{D5CDD505-2E9C-101B-9397-08002B2CF9AE}" pid="3" name="ICV">
    <vt:lpwstr>BE3B4BF00868420887E973C9F6250A84_12</vt:lpwstr>
  </property>
</Properties>
</file>