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Othersss\Proski\"/>
    </mc:Choice>
  </mc:AlternateContent>
  <bookViews>
    <workbookView xWindow="0" yWindow="0" windowWidth="23040" windowHeight="9072" activeTab="1"/>
  </bookViews>
  <sheets>
    <sheet name="BonusMatrix" sheetId="9" r:id="rId1"/>
    <sheet name="Case 5" sheetId="10" r:id="rId2"/>
    <sheet name="Palmoria Group emp-data" sheetId="1" r:id="rId3"/>
    <sheet name="Dashboard" sheetId="11" r:id="rId4"/>
  </sheets>
  <definedNames>
    <definedName name="_xlnm._FilterDatabase" localSheetId="2" hidden="1">'Palmoria Group emp-data'!$A$1:$F$876</definedName>
  </definedNames>
  <calcPr calcId="0"/>
  <pivotCaches>
    <pivotCache cacheId="49" r:id="rId5"/>
  </pivotCaches>
</workbook>
</file>

<file path=xl/calcChain.xml><?xml version="1.0" encoding="utf-8"?>
<calcChain xmlns="http://schemas.openxmlformats.org/spreadsheetml/2006/main">
  <c r="AF53" i="11" l="1"/>
  <c r="AF54" i="11"/>
  <c r="AF55" i="11"/>
  <c r="AF56" i="11"/>
  <c r="AF57" i="11"/>
  <c r="AF58" i="11"/>
  <c r="AF59" i="11"/>
  <c r="AF60" i="11"/>
  <c r="AF61" i="11"/>
  <c r="AF62" i="11"/>
  <c r="AF63" i="11"/>
  <c r="AF64" i="11"/>
  <c r="AF52" i="11"/>
  <c r="P53" i="11"/>
  <c r="P54" i="11"/>
  <c r="P55" i="11"/>
  <c r="P52" i="11"/>
  <c r="B56" i="11"/>
  <c r="F61" i="1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2" i="1"/>
  <c r="K3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2" i="1"/>
</calcChain>
</file>

<file path=xl/sharedStrings.xml><?xml version="1.0" encoding="utf-8"?>
<sst xmlns="http://schemas.openxmlformats.org/spreadsheetml/2006/main" count="4569" uniqueCount="911">
  <si>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</si>
  <si>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</si>
  <si>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</si>
  <si>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</si>
  <si>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</si>
  <si>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</si>
  <si>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</si>
  <si>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</si>
  <si>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</si>
  <si>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</si>
  <si>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</si>
  <si>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</si>
  <si>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</si>
  <si>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</si>
  <si>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</si>
  <si>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</si>
  <si>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</si>
  <si>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</si>
  <si>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</si>
  <si>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</si>
  <si>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</si>
  <si>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</si>
  <si>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</si>
  <si>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</si>
  <si>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</si>
  <si>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</si>
  <si>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</si>
  <si>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</si>
  <si>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</si>
  <si>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</si>
  <si>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</si>
  <si>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</si>
  <si>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</si>
  <si>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</si>
  <si>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</si>
  <si>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</si>
  <si>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</si>
  <si>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</si>
  <si>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</si>
  <si>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</si>
  <si>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</si>
  <si>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</si>
  <si>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</si>
  <si>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</si>
  <si>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</si>
  <si>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</si>
  <si>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</si>
  <si>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</si>
  <si>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</si>
  <si>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</si>
  <si>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</si>
  <si>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</si>
  <si>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</si>
  <si>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</si>
  <si>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</si>
  <si>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</si>
  <si>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</si>
  <si>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</si>
  <si>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</si>
  <si>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</si>
  <si>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</si>
  <si>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</si>
  <si>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</si>
  <si>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</si>
  <si>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</si>
  <si>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</si>
  <si>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</si>
  <si>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</si>
  <si>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</si>
  <si>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</si>
  <si>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</si>
  <si>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</si>
  <si>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</si>
  <si>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</si>
  <si>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</si>
  <si>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</si>
  <si>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</si>
  <si>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</si>
  <si>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</si>
  <si>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</si>
  <si>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</si>
  <si>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</si>
  <si>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</si>
  <si>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</si>
  <si>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</si>
  <si>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</si>
  <si>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</si>
  <si>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</si>
  <si>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</si>
  <si>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</si>
  <si>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</si>
  <si>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</si>
  <si>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</si>
  <si>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</si>
  <si>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</si>
  <si>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</si>
  <si>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</si>
  <si>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</si>
  <si>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</si>
  <si>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</si>
  <si>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</si>
  <si>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</si>
  <si>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</si>
  <si>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</si>
  <si>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</si>
  <si>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</si>
  <si>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</si>
  <si>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</si>
  <si>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</si>
  <si>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</si>
  <si>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</si>
  <si>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</si>
  <si>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</si>
  <si>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</si>
  <si>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</si>
  <si>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</si>
  <si>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</si>
  <si>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</si>
  <si>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</si>
  <si>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</si>
  <si>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</si>
  <si>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</si>
  <si>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</si>
  <si>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</si>
  <si>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</si>
  <si>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</si>
  <si>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</si>
  <si>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</si>
  <si>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</si>
  <si>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</si>
  <si>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</si>
  <si>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</si>
  <si>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</si>
  <si>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</si>
  <si>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</si>
  <si>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</si>
  <si>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</si>
  <si>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</si>
  <si>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</si>
  <si>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</si>
  <si>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</si>
  <si>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</si>
  <si>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</si>
  <si>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</si>
  <si>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Juditha Hatherleigh</t>
  </si>
  <si>
    <t>Lanny Beaney</t>
  </si>
  <si>
    <t>Jim Perrygo</t>
  </si>
  <si>
    <t>Shannen Crittal</t>
  </si>
  <si>
    <t>Katya Hundy</t>
  </si>
  <si>
    <t>Cordelia Djuricic</t>
  </si>
  <si>
    <t>Philis Rowlstone</t>
  </si>
  <si>
    <t>Fedora Graffin</t>
  </si>
  <si>
    <t>Marjie Bamford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</si>
  <si>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</si>
  <si>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</si>
  <si>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</si>
  <si>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</si>
  <si>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</si>
  <si>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</si>
  <si>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</si>
  <si>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</si>
  <si>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</si>
  <si>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</si>
  <si>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</si>
  <si>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</si>
  <si>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</si>
  <si>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</si>
  <si>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</si>
  <si>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</si>
  <si>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</si>
  <si>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</si>
  <si>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</si>
  <si>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</si>
  <si>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</si>
  <si>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</si>
  <si>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</si>
  <si>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</si>
  <si>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</si>
  <si>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</si>
  <si>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</si>
  <si>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</si>
  <si>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</si>
  <si>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</si>
  <si>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</si>
  <si>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</si>
  <si>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</si>
  <si>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</si>
  <si>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</si>
  <si>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</si>
  <si>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</si>
  <si>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</si>
  <si>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</si>
  <si>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</si>
  <si>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</si>
  <si>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</si>
  <si>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</si>
  <si>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</si>
  <si>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</si>
  <si>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</si>
  <si>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</si>
  <si>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</si>
  <si>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</si>
  <si>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</si>
  <si>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</si>
  <si>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</si>
  <si>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</si>
  <si>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</si>
  <si>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</si>
  <si>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</si>
  <si>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</si>
  <si>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</si>
  <si>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</si>
  <si>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</si>
  <si>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</si>
  <si>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</si>
  <si>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</si>
  <si>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</si>
  <si>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</si>
  <si>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</si>
  <si>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</si>
  <si>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</si>
  <si>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</si>
  <si>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</si>
  <si>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</si>
  <si>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</si>
  <si>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</si>
  <si>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</si>
  <si>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</si>
  <si>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</si>
  <si>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</si>
  <si>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</si>
  <si>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</si>
  <si>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</si>
  <si>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</si>
  <si>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</si>
  <si>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</si>
  <si>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</si>
  <si>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</si>
  <si>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</si>
  <si>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</si>
  <si>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</si>
  <si>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</si>
  <si>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</si>
  <si>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</si>
  <si>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</si>
  <si>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</si>
  <si>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</si>
  <si>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</si>
  <si>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</si>
  <si>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</si>
  <si>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</si>
  <si>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</si>
  <si>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</si>
  <si>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</si>
  <si>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</si>
  <si>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</si>
  <si>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</si>
  <si>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</si>
  <si>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</si>
  <si>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</si>
  <si>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</si>
  <si>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</si>
  <si>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</si>
  <si>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</si>
  <si>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</si>
  <si>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</si>
  <si>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</si>
  <si>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</si>
  <si>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</si>
  <si>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</si>
  <si>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</si>
  <si>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</si>
  <si>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</si>
  <si>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</si>
  <si>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</si>
  <si>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</si>
  <si>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</si>
  <si>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</si>
  <si>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</si>
  <si>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</si>
  <si>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</si>
  <si>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</si>
  <si>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</si>
  <si>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</si>
  <si>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</si>
  <si>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</si>
  <si>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</si>
  <si>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</si>
  <si>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</si>
  <si>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</si>
  <si>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</si>
  <si>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</si>
  <si>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</si>
  <si>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</si>
  <si>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</si>
  <si>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</si>
  <si>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</si>
  <si>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</si>
  <si>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</si>
  <si>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</si>
  <si>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</si>
  <si>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</si>
  <si>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</si>
  <si>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</si>
  <si>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</si>
  <si>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</si>
  <si>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</si>
  <si>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</si>
  <si>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</si>
  <si>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</si>
  <si>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</si>
  <si>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</si>
  <si>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</si>
  <si>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</si>
  <si>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</si>
  <si>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</si>
  <si>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</si>
  <si>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</si>
  <si>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</si>
  <si>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</si>
  <si>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</si>
  <si>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</si>
  <si>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</si>
  <si>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</si>
  <si>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</si>
  <si>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</si>
  <si>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</si>
  <si>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</si>
  <si>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</si>
  <si>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</si>
  <si>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</si>
  <si>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</si>
  <si>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</si>
  <si>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</si>
  <si>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</si>
  <si>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</si>
  <si>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</si>
  <si>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</si>
  <si>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</si>
  <si>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</si>
  <si>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</si>
  <si>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</si>
  <si>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</si>
  <si>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</si>
  <si>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</si>
  <si>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</si>
  <si>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</si>
  <si>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</si>
  <si>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</si>
  <si>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</si>
  <si>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</si>
  <si>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</si>
  <si>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</si>
  <si>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</si>
  <si>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</si>
  <si>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</si>
  <si>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</si>
  <si>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</si>
  <si>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</si>
  <si>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</si>
  <si>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</si>
  <si>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</si>
  <si>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</si>
  <si>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</si>
  <si>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</si>
  <si>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</si>
  <si>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</si>
  <si>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</si>
  <si>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</si>
  <si>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</si>
  <si>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</si>
  <si>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</si>
  <si>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</si>
  <si>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</si>
  <si>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</si>
  <si>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</si>
  <si>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</si>
  <si>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</si>
  <si>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</si>
  <si>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</si>
  <si>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</si>
  <si>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</si>
  <si>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</si>
  <si>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</si>
  <si>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</si>
  <si>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</si>
  <si>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</si>
  <si>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</si>
  <si>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</si>
  <si>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</si>
  <si>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</si>
  <si>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</si>
  <si>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</si>
  <si>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</si>
  <si>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</si>
  <si>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</si>
  <si>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</si>
  <si>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</si>
  <si>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</si>
  <si>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</si>
  <si>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</si>
  <si>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</si>
  <si>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</si>
  <si>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</si>
  <si>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</si>
  <si>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</si>
  <si>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</si>
  <si>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</si>
  <si>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</si>
  <si>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</si>
  <si>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</si>
  <si>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</si>
  <si>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</si>
  <si>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</si>
  <si>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</si>
  <si>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</si>
  <si>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</si>
  <si>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</si>
  <si>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</si>
  <si>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</si>
  <si>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Royal Nowakowska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</si>
  <si>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</si>
  <si>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</si>
  <si>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</si>
  <si>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</si>
  <si>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</si>
  <si>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</si>
  <si>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</si>
  <si>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</si>
  <si>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</si>
  <si>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</si>
  <si>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</si>
  <si>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</si>
  <si>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</si>
  <si>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</si>
  <si>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</si>
  <si>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</si>
  <si>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Rory Ravenscroftt</t>
  </si>
  <si>
    <t>Verla Timmis</t>
  </si>
  <si>
    <t>Jo Benoi</t>
  </si>
  <si>
    <t>Caty Janas</t>
  </si>
  <si>
    <t>Virge Garfield</t>
  </si>
  <si>
    <t>Myrilla Mercik</t>
  </si>
  <si>
    <t>Giacobo Donke</t>
  </si>
  <si>
    <t>Barbara-anne Kenchington</t>
  </si>
  <si>
    <t>Cly Vizard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</si>
  <si>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</si>
  <si>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</si>
  <si>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</si>
  <si>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</si>
  <si>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</si>
  <si>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</si>
  <si>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</si>
  <si>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</si>
  <si>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</si>
  <si>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</si>
  <si>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</si>
  <si>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</si>
  <si>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</si>
  <si>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</si>
  <si>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</si>
  <si>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</si>
  <si>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</si>
  <si>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</si>
  <si>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</si>
  <si>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</si>
  <si>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</si>
  <si>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</si>
  <si>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</si>
  <si>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</si>
  <si>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</si>
  <si>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</si>
  <si>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</si>
  <si>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</si>
  <si>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</si>
  <si>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</si>
  <si>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</si>
  <si>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</si>
  <si>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</si>
  <si>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</si>
  <si>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</si>
  <si>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</si>
  <si>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</si>
  <si>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</si>
  <si>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</si>
  <si>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</si>
  <si>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</si>
  <si>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</si>
  <si>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</si>
  <si>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</si>
  <si>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</si>
  <si>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</si>
  <si>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</si>
  <si>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</si>
  <si>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</si>
  <si>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</si>
  <si>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</si>
  <si>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</si>
  <si>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</si>
  <si>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</si>
  <si>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</si>
  <si>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</si>
  <si>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</si>
  <si>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</si>
  <si>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</si>
  <si>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</si>
  <si>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</si>
  <si>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</si>
  <si>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</si>
  <si>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</si>
  <si>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</si>
  <si>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</si>
  <si>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</si>
  <si>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</si>
  <si>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</si>
  <si>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</si>
  <si>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</si>
  <si>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</si>
  <si>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</si>
  <si>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</si>
  <si>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</si>
  <si>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</si>
  <si>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</si>
  <si>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Thedrick Bothwell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</si>
  <si>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</si>
  <si>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</si>
  <si>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</si>
  <si>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</si>
  <si>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</si>
  <si>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</si>
  <si>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</si>
  <si>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</si>
  <si>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</si>
  <si>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</si>
  <si>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</si>
  <si>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</si>
  <si>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</si>
  <si>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</si>
  <si>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Pierson Measham</t>
  </si>
  <si>
    <t>Xylina Pargetter</t>
  </si>
  <si>
    <t>Aretha Ettridge</t>
  </si>
  <si>
    <t>Joshia Farris</t>
  </si>
  <si>
    <t>Mabel Orrow</t>
  </si>
  <si>
    <t>Marni Jull</t>
  </si>
  <si>
    <t>Sandy Cadden</t>
  </si>
  <si>
    <t>Marney O'Breen</t>
  </si>
  <si>
    <t>Westbrook Brandino</t>
  </si>
  <si>
    <t>Sandi Labat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</si>
  <si>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</si>
  <si>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</si>
  <si>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</si>
  <si>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</si>
  <si>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</si>
  <si>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</si>
  <si>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</si>
  <si>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</si>
  <si>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</si>
  <si>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</si>
  <si>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</si>
  <si>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</si>
  <si>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</si>
  <si>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</si>
  <si>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</si>
  <si>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</si>
  <si>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</si>
  <si>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</si>
  <si>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</si>
  <si>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</si>
  <si>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</si>
  <si>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</si>
  <si>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</si>
  <si>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</si>
  <si>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</si>
  <si>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</si>
  <si>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</si>
  <si>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</si>
  <si>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</si>
  <si>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</si>
  <si>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</si>
  <si>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</si>
  <si>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</si>
  <si>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</si>
  <si>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</si>
  <si>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</si>
  <si>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</si>
  <si>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</si>
  <si>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</si>
  <si>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</si>
  <si>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</si>
  <si>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</si>
  <si>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</si>
  <si>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</si>
  <si>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</si>
  <si>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</si>
  <si>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</si>
  <si>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</si>
  <si>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</si>
  <si>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</si>
  <si>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</si>
  <si>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</si>
  <si>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</si>
  <si>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</si>
  <si>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</si>
  <si>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</si>
  <si>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</si>
  <si>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</si>
  <si>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</si>
  <si>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</si>
  <si>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</si>
  <si>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</si>
  <si>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</si>
  <si>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</si>
  <si>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</si>
  <si>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</si>
  <si>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</si>
  <si>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</si>
  <si>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</si>
  <si>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</si>
  <si>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</si>
  <si>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</si>
  <si>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</si>
  <si>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</si>
  <si>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</si>
  <si>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</si>
  <si>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</si>
  <si>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</si>
  <si>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</si>
  <si>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</si>
  <si>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</si>
  <si>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</si>
  <si>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</si>
  <si>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</si>
  <si>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</si>
  <si>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</si>
  <si>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</si>
  <si>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</si>
  <si>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</si>
  <si>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</si>
  <si>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</si>
  <si>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</si>
  <si>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</si>
  <si>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</si>
  <si>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</si>
  <si>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</si>
  <si>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</si>
  <si>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</si>
  <si>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</si>
  <si>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</si>
  <si>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</si>
  <si>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</si>
  <si>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</si>
  <si>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</si>
  <si>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</si>
  <si>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</si>
  <si>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</si>
  <si>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</si>
  <si>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</si>
  <si>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</si>
  <si>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</si>
  <si>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</si>
  <si>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</si>
  <si>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</si>
  <si>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</si>
  <si>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</si>
  <si>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</si>
  <si>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</si>
  <si>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</si>
  <si>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</si>
  <si>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</si>
  <si>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</si>
  <si>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</si>
  <si>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</si>
  <si>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</si>
  <si>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</si>
  <si>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</si>
  <si>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</si>
  <si>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</si>
  <si>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</si>
  <si>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</si>
  <si>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</si>
  <si>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</si>
  <si>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</si>
  <si>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</si>
  <si>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</si>
  <si>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</si>
  <si>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</si>
  <si>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</si>
  <si>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</si>
  <si>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</si>
  <si>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</si>
  <si>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</si>
  <si>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</si>
  <si>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</si>
  <si>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</si>
  <si>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</si>
  <si>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</si>
  <si>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</si>
  <si>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</si>
  <si>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</si>
  <si>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</si>
  <si>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</si>
  <si>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</si>
  <si>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</si>
  <si>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</si>
  <si>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</si>
  <si>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Shari McNee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</si>
  <si>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</si>
  <si>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</si>
  <si>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</si>
  <si>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</si>
  <si>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</si>
  <si>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</si>
  <si>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</si>
  <si>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</si>
  <si>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</si>
  <si>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</si>
  <si>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</si>
  <si>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</si>
  <si>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</si>
  <si>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</si>
  <si>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</si>
  <si>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</si>
  <si>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</si>
  <si>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</si>
  <si>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</si>
  <si>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</si>
  <si>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</si>
  <si>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</si>
  <si>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</si>
  <si>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</si>
  <si>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</si>
  <si>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</si>
  <si>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</si>
  <si>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</si>
  <si>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</si>
  <si>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</si>
  <si>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</si>
  <si>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Lilyan Klimpt</t>
  </si>
  <si>
    <t>Jo-anne Gobeau</t>
  </si>
  <si>
    <t>Florinda Crace</t>
  </si>
  <si>
    <t>Dominic Ortler</t>
  </si>
  <si>
    <t>Cathrin Yanuk</t>
  </si>
  <si>
    <t>Austine Littlewood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</si>
  <si>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</si>
  <si>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</si>
  <si>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</si>
  <si>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</si>
  <si>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</si>
  <si>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</si>
  <si>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</si>
  <si>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</si>
  <si>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</si>
  <si>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</si>
  <si>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</si>
  <si>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</si>
  <si>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</si>
  <si>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</si>
  <si>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</si>
  <si>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</si>
  <si>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</si>
  <si>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</si>
  <si>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</si>
  <si>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</si>
  <si>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</si>
  <si>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</si>
  <si>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</si>
  <si>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</si>
  <si>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</si>
  <si>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</si>
  <si>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</si>
  <si>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</si>
  <si>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</si>
  <si>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</si>
  <si>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</si>
  <si>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</si>
  <si>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</si>
  <si>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</si>
  <si>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</si>
  <si>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</si>
  <si>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</si>
  <si>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</si>
  <si>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</si>
  <si>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</si>
  <si>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</si>
  <si>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</si>
  <si>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</si>
  <si>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</si>
  <si>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</si>
  <si>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</si>
  <si>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</si>
  <si>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</si>
  <si>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</si>
  <si>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</si>
  <si>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</si>
  <si>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</si>
  <si>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</si>
  <si>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</si>
  <si>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</si>
  <si>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</si>
  <si>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</si>
  <si>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</si>
  <si>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</si>
  <si>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</si>
  <si>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</si>
  <si>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</si>
  <si>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</si>
  <si>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</si>
  <si>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</si>
  <si>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</si>
  <si>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</si>
  <si>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</si>
  <si>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</si>
  <si>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</si>
  <si>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</si>
  <si>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</si>
  <si>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</si>
  <si>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</si>
  <si>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Yoshiko Tamblingson</t>
  </si>
  <si>
    <t>Barri Teacy</t>
  </si>
  <si>
    <t>Alisha Bloschke</t>
  </si>
  <si>
    <t>Adi Seawright</t>
  </si>
  <si>
    <t>Eward Astlett</t>
  </si>
  <si>
    <t>Katey Cadany</t>
  </si>
  <si>
    <t>Nicole Blowfelde</t>
  </si>
  <si>
    <t>Kelley Rounds</t>
  </si>
  <si>
    <t>Layton Kierans</t>
  </si>
  <si>
    <t>Hedwiga Ingarfield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</si>
  <si>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</si>
  <si>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</si>
  <si>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</si>
  <si>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</si>
  <si>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</si>
  <si>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</si>
  <si>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</si>
  <si>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</si>
  <si>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</si>
  <si>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</si>
  <si>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</si>
  <si>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Madge McCloughen</t>
  </si>
  <si>
    <t>Frasier Straw</t>
  </si>
  <si>
    <t>Husein Augar</t>
  </si>
  <si>
    <t>Shaylyn Ransbury</t>
  </si>
  <si>
    <t>Christoph Stretton</t>
  </si>
  <si>
    <t>Jordain Cyster</t>
  </si>
  <si>
    <t>Adey Ryal</t>
  </si>
  <si>
    <t>Undisclosed</t>
  </si>
  <si>
    <t>Row Labels</t>
  </si>
  <si>
    <t>Grand Total</t>
  </si>
  <si>
    <t>Column Labels</t>
  </si>
  <si>
    <t>Count of Gender</t>
  </si>
  <si>
    <t>Count of Location</t>
  </si>
  <si>
    <t>Count of Rating</t>
  </si>
  <si>
    <t>Average of Salary</t>
  </si>
  <si>
    <t>Gender Pay Gap Identified:</t>
  </si>
  <si>
    <t>Com status</t>
  </si>
  <si>
    <t>Compliant</t>
  </si>
  <si>
    <t>Non-Compliant</t>
  </si>
  <si>
    <t>Count of Com status</t>
  </si>
  <si>
    <t>Salary Band</t>
  </si>
  <si>
    <t>100000 - 109999</t>
  </si>
  <si>
    <t>110000 - 119999</t>
  </si>
  <si>
    <t>20000 - 29999</t>
  </si>
  <si>
    <t>30000 - 39999</t>
  </si>
  <si>
    <t>40000 - 49999</t>
  </si>
  <si>
    <t>50000 - 59999</t>
  </si>
  <si>
    <t>60000 - 69999</t>
  </si>
  <si>
    <t>70000 - 79999</t>
  </si>
  <si>
    <t>80000 - 89999</t>
  </si>
  <si>
    <t>90000 - 99999</t>
  </si>
  <si>
    <t>Bonus</t>
  </si>
  <si>
    <t>Bonus Amount</t>
  </si>
  <si>
    <t>Total compensation</t>
  </si>
  <si>
    <t>Sum of Bonus Amount</t>
  </si>
  <si>
    <t>Sum of Total compensation</t>
  </si>
  <si>
    <t>Tables and charts</t>
  </si>
  <si>
    <t>1. Gender distribution in the organization</t>
  </si>
  <si>
    <t>Insight</t>
  </si>
  <si>
    <t>By  Department</t>
  </si>
  <si>
    <t>Based on the data collected it can be seen that male employee have more population in all the the three states</t>
  </si>
  <si>
    <t>2. Ratings based on gender</t>
  </si>
  <si>
    <t>By  Gender</t>
  </si>
  <si>
    <t>By  Location</t>
  </si>
  <si>
    <t>3.   Salary structure by gender, location and department</t>
  </si>
  <si>
    <t>Gap</t>
  </si>
  <si>
    <r>
      <t xml:space="preserve">On average, </t>
    </r>
    <r>
      <rPr>
        <b/>
        <sz val="11"/>
        <color theme="1"/>
        <rFont val="Calibri"/>
        <family val="2"/>
        <scheme val="minor"/>
      </rPr>
      <t>Male employees earn $2,214.466 more</t>
    </r>
    <r>
      <rPr>
        <sz val="11"/>
        <color theme="1"/>
        <rFont val="Calibri"/>
        <family val="2"/>
        <scheme val="minor"/>
      </rPr>
      <t xml:space="preserve"> than Female employees.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</si>
  <si>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 Lagos region</t>
    </r>
    <r>
      <rPr>
        <sz val="11"/>
        <color theme="1"/>
        <rFont val="Calibri"/>
        <family val="2"/>
        <scheme val="minor"/>
      </rPr>
      <t xml:space="preserve"> shows the widest regional pay gap of </t>
    </r>
    <r>
      <rPr>
        <b/>
        <sz val="11"/>
        <color theme="1"/>
        <rFont val="Calibri"/>
        <family val="2"/>
        <scheme val="minor"/>
      </rPr>
      <t>$3,026</t>
    </r>
  </si>
  <si>
    <r>
      <t xml:space="preserve">The </t>
    </r>
    <r>
      <rPr>
        <b/>
        <sz val="11"/>
        <color theme="1"/>
        <rFont val="Calibri"/>
        <family val="2"/>
        <scheme val="minor"/>
      </rPr>
      <t>Business Development department</t>
    </r>
    <r>
      <rPr>
        <sz val="11"/>
        <color theme="1"/>
        <rFont val="Calibri"/>
        <family val="2"/>
        <scheme val="minor"/>
      </rPr>
      <t xml:space="preserve"> show the largest disparities of </t>
    </r>
    <r>
      <rPr>
        <b/>
        <sz val="11"/>
        <color theme="1"/>
        <rFont val="Calibri"/>
        <family val="2"/>
        <scheme val="minor"/>
      </rPr>
      <t>$9,595</t>
    </r>
    <r>
      <rPr>
        <sz val="11"/>
        <color theme="1"/>
        <rFont val="Calibri"/>
        <family val="2"/>
        <scheme val="minor"/>
      </rPr>
      <t>.</t>
    </r>
  </si>
  <si>
    <t>4.  Complianance of $90,000 salary</t>
  </si>
  <si>
    <t>Compliance</t>
  </si>
  <si>
    <t>Salary distribution by location in 10k bands</t>
  </si>
  <si>
    <r>
      <t>Kaduna</t>
    </r>
    <r>
      <rPr>
        <sz val="11"/>
        <color theme="1"/>
        <rFont val="Calibri"/>
        <family val="2"/>
        <scheme val="minor"/>
      </rPr>
      <t xml:space="preserve"> has the </t>
    </r>
    <r>
      <rPr>
        <b/>
        <sz val="11"/>
        <color theme="1"/>
        <rFont val="Calibri"/>
        <family val="2"/>
        <scheme val="minor"/>
      </rPr>
      <t>highest number of male employees</t>
    </r>
    <r>
      <rPr>
        <sz val="11"/>
        <color theme="1"/>
        <rFont val="Calibri"/>
        <family val="2"/>
        <scheme val="minor"/>
      </rPr>
      <t xml:space="preserve">, followed by </t>
    </r>
    <r>
      <rPr>
        <b/>
        <sz val="11"/>
        <color theme="1"/>
        <rFont val="Calibri"/>
        <family val="2"/>
        <scheme val="minor"/>
      </rPr>
      <t>Abuja</t>
    </r>
    <r>
      <rPr>
        <sz val="11"/>
        <color theme="1"/>
        <rFont val="Calibri"/>
        <family val="2"/>
        <scheme val="minor"/>
      </rPr>
      <t xml:space="preserve"> and Lagos.</t>
    </r>
  </si>
  <si>
    <r>
      <t>Human Resources and Services</t>
    </r>
    <r>
      <rPr>
        <sz val="11"/>
        <color theme="1"/>
        <rFont val="Calibri"/>
        <family val="2"/>
        <scheme val="minor"/>
      </rPr>
      <t xml:space="preserve"> have a more </t>
    </r>
    <r>
      <rPr>
        <b/>
        <sz val="11"/>
        <color theme="1"/>
        <rFont val="Calibri"/>
        <family val="2"/>
        <scheme val="minor"/>
      </rPr>
      <t>balanced gender ratio</t>
    </r>
    <r>
      <rPr>
        <sz val="11"/>
        <color theme="1"/>
        <rFont val="Calibri"/>
        <family val="2"/>
        <scheme val="minor"/>
      </rPr>
      <t>, and in some cases, slightly more females.</t>
    </r>
  </si>
  <si>
    <r>
      <t>Engineering, Business Devlopment, Research and Services</t>
    </r>
    <r>
      <rPr>
        <sz val="11"/>
        <color theme="1"/>
        <rFont val="Calibri"/>
        <family val="2"/>
        <scheme val="minor"/>
      </rPr>
      <t xml:space="preserve"> are </t>
    </r>
    <r>
      <rPr>
        <b/>
        <sz val="11"/>
        <color theme="1"/>
        <rFont val="Calibri"/>
        <family val="2"/>
        <scheme val="minor"/>
      </rPr>
      <t>female-dominated</t>
    </r>
    <r>
      <rPr>
        <sz val="11"/>
        <color theme="1"/>
        <rFont val="Calibri"/>
        <family val="2"/>
        <scheme val="minor"/>
      </rPr>
      <t xml:space="preserve"> departments.</t>
    </r>
  </si>
  <si>
    <r>
      <t>Legal, Product Management, and Accounting etc</t>
    </r>
    <r>
      <rPr>
        <sz val="11"/>
        <color theme="1"/>
        <rFont val="Calibri"/>
        <family val="2"/>
        <scheme val="minor"/>
      </rPr>
      <t xml:space="preserve"> are </t>
    </r>
    <r>
      <rPr>
        <b/>
        <sz val="11"/>
        <color theme="1"/>
        <rFont val="Calibri"/>
        <family val="2"/>
        <scheme val="minor"/>
      </rPr>
      <t>male-dominated</t>
    </r>
    <r>
      <rPr>
        <sz val="11"/>
        <color theme="1"/>
        <rFont val="Calibri"/>
        <family val="2"/>
        <scheme val="minor"/>
      </rPr>
      <t xml:space="preserve"> departments.</t>
    </r>
  </si>
  <si>
    <r>
      <t xml:space="preserve">Departments such as </t>
    </r>
    <r>
      <rPr>
        <b/>
        <sz val="11"/>
        <color theme="1"/>
        <rFont val="Calibri"/>
        <family val="2"/>
        <scheme val="minor"/>
      </rPr>
      <t>Human resources</t>
    </r>
    <r>
      <rPr>
        <sz val="11"/>
        <color theme="1"/>
        <rFont val="Calibri"/>
        <family val="2"/>
        <scheme val="minor"/>
      </rPr>
      <t xml:space="preserve"> show moderate gender diversity.</t>
    </r>
  </si>
  <si>
    <r>
      <t xml:space="preserve">A large proportion of </t>
    </r>
    <r>
      <rPr>
        <b/>
        <sz val="11"/>
        <color theme="1"/>
        <rFont val="Calibri"/>
        <family val="2"/>
        <scheme val="minor"/>
      </rPr>
      <t>“Very Good” and "Good"</t>
    </r>
    <r>
      <rPr>
        <sz val="11"/>
        <color theme="1"/>
        <rFont val="Calibri"/>
        <family val="2"/>
        <scheme val="minor"/>
      </rPr>
      <t xml:space="preserve"> ratings were assigned to </t>
    </r>
    <r>
      <rPr>
        <b/>
        <sz val="11"/>
        <color theme="1"/>
        <rFont val="Calibri"/>
        <family val="2"/>
        <scheme val="minor"/>
      </rPr>
      <t>females</t>
    </r>
    <r>
      <rPr>
        <sz val="11"/>
        <color theme="1"/>
        <rFont val="Calibri"/>
        <family val="2"/>
        <scheme val="minor"/>
      </rPr>
      <t xml:space="preserve"> across all regions.</t>
    </r>
  </si>
  <si>
    <r>
      <t xml:space="preserve">A large proportion of </t>
    </r>
    <r>
      <rPr>
        <b/>
        <sz val="11"/>
        <color theme="1"/>
        <rFont val="Calibri"/>
        <family val="2"/>
        <scheme val="minor"/>
      </rPr>
      <t>“Very Poor” and "Poor"</t>
    </r>
    <r>
      <rPr>
        <sz val="11"/>
        <color theme="1"/>
        <rFont val="Calibri"/>
        <family val="2"/>
        <scheme val="minor"/>
      </rPr>
      <t xml:space="preserve"> ratings were assigned to </t>
    </r>
    <r>
      <rPr>
        <b/>
        <sz val="11"/>
        <color theme="1"/>
        <rFont val="Calibri"/>
        <family val="2"/>
        <scheme val="minor"/>
      </rPr>
      <t>males</t>
    </r>
    <r>
      <rPr>
        <sz val="11"/>
        <color theme="1"/>
        <rFont val="Calibri"/>
        <family val="2"/>
        <scheme val="minor"/>
      </rPr>
      <t xml:space="preserve"> across all regions.</t>
    </r>
  </si>
  <si>
    <r>
      <t>Female employees</t>
    </r>
    <r>
      <rPr>
        <sz val="11"/>
        <color theme="1"/>
        <rFont val="Calibri"/>
        <family val="2"/>
        <scheme val="minor"/>
      </rPr>
      <t xml:space="preserve"> received </t>
    </r>
    <r>
      <rPr>
        <b/>
        <sz val="11"/>
        <color theme="1"/>
        <rFont val="Calibri"/>
        <family val="2"/>
        <scheme val="minor"/>
      </rPr>
      <t>higher average performance ratings</t>
    </r>
    <r>
      <rPr>
        <sz val="11"/>
        <color theme="1"/>
        <rFont val="Calibri"/>
        <family val="2"/>
        <scheme val="minor"/>
      </rPr>
      <t xml:space="preserve"> compared to male employees.</t>
    </r>
  </si>
  <si>
    <r>
      <t xml:space="preserve">This suggests a possible </t>
    </r>
    <r>
      <rPr>
        <b/>
        <sz val="11"/>
        <color theme="1"/>
        <rFont val="Calibri"/>
        <family val="2"/>
        <scheme val="minor"/>
      </rPr>
      <t>bias in Salary of employees based on performance assessments sine the females do better</t>
    </r>
  </si>
  <si>
    <r>
      <t xml:space="preserve">Palmoria does </t>
    </r>
    <r>
      <rPr>
        <b/>
        <sz val="11"/>
        <color theme="1"/>
        <rFont val="Calibri"/>
        <family val="2"/>
        <scheme val="minor"/>
      </rPr>
      <t>not fully meet</t>
    </r>
    <r>
      <rPr>
        <sz val="11"/>
        <color theme="1"/>
        <rFont val="Calibri"/>
        <family val="2"/>
        <scheme val="minor"/>
      </rPr>
      <t xml:space="preserve"> the new regulation.</t>
    </r>
  </si>
  <si>
    <r>
      <t xml:space="preserve">A </t>
    </r>
    <r>
      <rPr>
        <b/>
        <sz val="11"/>
        <color theme="1"/>
        <rFont val="Calibri"/>
        <family val="2"/>
        <scheme val="minor"/>
      </rPr>
      <t>significant number of employees</t>
    </r>
    <r>
      <rPr>
        <sz val="11"/>
        <color theme="1"/>
        <rFont val="Calibri"/>
        <family val="2"/>
        <scheme val="minor"/>
      </rPr>
      <t xml:space="preserve"> earn </t>
    </r>
    <r>
      <rPr>
        <b/>
        <sz val="11"/>
        <color theme="1"/>
        <rFont val="Calibri"/>
        <family val="2"/>
        <scheme val="minor"/>
      </rPr>
      <t>less than $90,000</t>
    </r>
    <r>
      <rPr>
        <sz val="11"/>
        <color theme="1"/>
        <rFont val="Calibri"/>
        <family val="2"/>
        <scheme val="minor"/>
      </rPr>
      <t xml:space="preserve"> especially in Lagos.</t>
    </r>
  </si>
  <si>
    <r>
      <t xml:space="preserve">There is a </t>
    </r>
    <r>
      <rPr>
        <b/>
        <sz val="11"/>
        <color theme="1"/>
        <rFont val="Calibri"/>
        <family val="2"/>
        <scheme val="minor"/>
      </rPr>
      <t>clear skew toward lower salary bands</t>
    </r>
    <r>
      <rPr>
        <sz val="11"/>
        <color theme="1"/>
        <rFont val="Calibri"/>
        <family val="2"/>
        <scheme val="minor"/>
      </rPr>
      <t xml:space="preserve">, indicating Palmoria must </t>
    </r>
    <r>
      <rPr>
        <b/>
        <sz val="11"/>
        <color theme="1"/>
        <rFont val="Calibri"/>
        <family val="2"/>
        <scheme val="minor"/>
      </rPr>
      <t>re-evaluate compensation structures</t>
    </r>
    <r>
      <rPr>
        <sz val="11"/>
        <color theme="1"/>
        <rFont val="Calibri"/>
        <family val="2"/>
        <scheme val="minor"/>
      </rPr>
      <t xml:space="preserve">, especially in </t>
    </r>
    <r>
      <rPr>
        <b/>
        <sz val="11"/>
        <color theme="1"/>
        <rFont val="Calibri"/>
        <family val="2"/>
        <scheme val="minor"/>
      </rPr>
      <t>non-technical roles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lower-performing regions</t>
    </r>
    <r>
      <rPr>
        <sz val="11"/>
        <color theme="1"/>
        <rFont val="Calibri"/>
        <family val="2"/>
        <scheme val="minor"/>
      </rPr>
      <t>.</t>
    </r>
  </si>
  <si>
    <r>
      <t xml:space="preserve">Address </t>
    </r>
    <r>
      <rPr>
        <b/>
        <sz val="11"/>
        <color theme="1"/>
        <rFont val="Calibri"/>
        <family val="2"/>
        <scheme val="minor"/>
      </rPr>
      <t>gender imbalances</t>
    </r>
    <r>
      <rPr>
        <sz val="11"/>
        <color theme="1"/>
        <rFont val="Calibri"/>
        <family val="2"/>
        <scheme val="minor"/>
      </rPr>
      <t xml:space="preserve"> in technical roles through targeted recruitment and mentorship.</t>
    </r>
  </si>
  <si>
    <r>
      <t xml:space="preserve">Launch </t>
    </r>
    <r>
      <rPr>
        <b/>
        <sz val="11"/>
        <color theme="1"/>
        <rFont val="Calibri"/>
        <family val="2"/>
        <scheme val="minor"/>
      </rPr>
      <t>performance management reviews</t>
    </r>
    <r>
      <rPr>
        <sz val="11"/>
        <color theme="1"/>
        <rFont val="Calibri"/>
        <family val="2"/>
        <scheme val="minor"/>
      </rPr>
      <t xml:space="preserve"> to ensure fair and unbiased evaluations.</t>
    </r>
  </si>
  <si>
    <r>
      <t xml:space="preserve">Conduct a </t>
    </r>
    <r>
      <rPr>
        <b/>
        <sz val="11"/>
        <color theme="1"/>
        <rFont val="Calibri"/>
        <family val="2"/>
        <scheme val="minor"/>
      </rPr>
      <t>salary audit</t>
    </r>
    <r>
      <rPr>
        <sz val="11"/>
        <color theme="1"/>
        <rFont val="Calibri"/>
        <family val="2"/>
        <scheme val="minor"/>
      </rPr>
      <t xml:space="preserve"> focusing on </t>
    </r>
    <r>
      <rPr>
        <b/>
        <sz val="11"/>
        <color theme="1"/>
        <rFont val="Calibri"/>
        <family val="2"/>
        <scheme val="minor"/>
      </rPr>
      <t>Operations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Engineering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Product departments</t>
    </r>
    <r>
      <rPr>
        <sz val="11"/>
        <color theme="1"/>
        <rFont val="Calibri"/>
        <family val="2"/>
        <scheme val="minor"/>
      </rPr>
      <t xml:space="preserve"> to fix identified pay gaps.</t>
    </r>
  </si>
  <si>
    <r>
      <t xml:space="preserve">Revise compensation structures to meet the </t>
    </r>
    <r>
      <rPr>
        <b/>
        <sz val="11"/>
        <color theme="1"/>
        <rFont val="Calibri"/>
        <family val="2"/>
        <scheme val="minor"/>
      </rPr>
      <t>$90,000 minimum wage regulation</t>
    </r>
  </si>
  <si>
    <t>Recommendations</t>
  </si>
  <si>
    <t>Total bonuses to be paid</t>
  </si>
  <si>
    <r>
      <t>Kaduna</t>
    </r>
    <r>
      <rPr>
        <sz val="11"/>
        <color theme="1"/>
        <rFont val="Calibri"/>
        <family val="2"/>
        <scheme val="minor"/>
      </rPr>
      <t xml:space="preserve"> leads with the highest total compensation payout, followed by </t>
    </r>
    <r>
      <rPr>
        <b/>
        <sz val="11"/>
        <color theme="1"/>
        <rFont val="Calibri"/>
        <family val="2"/>
        <scheme val="minor"/>
      </rPr>
      <t>Abuja</t>
    </r>
    <r>
      <rPr>
        <sz val="11"/>
        <color theme="1"/>
        <rFont val="Calibri"/>
        <family val="2"/>
        <scheme val="minor"/>
      </rPr>
      <t xml:space="preserve">, and then </t>
    </r>
    <r>
      <rPr>
        <b/>
        <sz val="11"/>
        <color theme="1"/>
        <rFont val="Calibri"/>
        <family val="2"/>
        <scheme val="minor"/>
      </rPr>
      <t>Lagos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</si>
  <si>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company-wide payroll obligation</t>
    </r>
    <r>
      <rPr>
        <sz val="11"/>
        <color theme="1"/>
        <rFont val="Calibri"/>
        <family val="2"/>
        <scheme val="minor"/>
      </rPr>
      <t xml:space="preserve">, including bonuses, is </t>
    </r>
    <r>
      <rPr>
        <b/>
        <sz val="11"/>
        <color theme="1"/>
        <rFont val="Calibri"/>
        <family val="2"/>
        <scheme val="minor"/>
      </rPr>
      <t>₦26.67 million</t>
    </r>
    <r>
      <rPr>
        <sz val="11"/>
        <color theme="1"/>
        <rFont val="Calibri"/>
        <family val="2"/>
        <scheme val="minor"/>
      </rPr>
      <t>.</t>
    </r>
  </si>
  <si>
    <t>Case 5: total amount to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</si>
</sst>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68" fontId="0" fillId="0" borderId="0" xfId="0" applyNumberFormat="1" applyAlignment="1">
      <alignment horizontal="righ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0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0.000"/>
      <alignment horizontal="right" vertical="bottom" textRotation="0" wrapText="0" indent="0" justifyLastLine="0" shrinkToFit="0" readingOrder="0"/>
    </dxf>
    <dxf>
      <numFmt numFmtId="168" formatCode="0.000"/>
      <alignment horizontal="right" vertical="bottom" textRotation="0" wrapText="0" indent="0" justifyLastLine="0" shrinkToFit="0" readingOrder="0"/>
    </dxf>
    <dxf>
      <numFmt numFmtId="168" formatCode="0.000"/>
      <alignment horizontal="right" vertical="bottom" textRotation="0" wrapText="0" indent="0" justifyLastLine="0" shrinkToFit="0" readingOrder="0"/>
    </dxf>
    <dxf>
      <numFmt numFmtId="168" formatCode="0.000"/>
      <alignment horizontal="right" vertical="bottom" textRotation="0" wrapText="0" indent="0" justifyLastLine="0" shrinkToFit="0" readingOrder="0"/>
    </dxf>
    <dxf>
      <numFmt numFmtId="168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[Palmoria_Analysis.xlsx]Case 5!PivotTable16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'Case 5'!$A$4:$A$7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'Case 5'!$B$4:$B$7</c:f>
              <c:numCache>
                <c:formatCode>General</c:formatCode>
                <c:ptCount val="3"/>
                <c:pt idx="0">
                  <c:v>801144.21</c:v>
                </c:pt>
                <c:pt idx="1">
                  <c:v>825911.77999999945</c:v>
                </c:pt>
                <c:pt idx="2">
                  <c:v>572223.30999999994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1-4D0E-A3B3-6B56ECB1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94320"/>
        <c:axId val="2090194736"/>
      </c:barChart>
      <c:catAx>
        <c:axId val="2090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94736"/>
        <c:crosses val="autoZero"/>
        <c:auto val="1"/>
        <c:lblAlgn val="ctr"/>
        <c:lblOffset val="100"/>
        <c:noMultiLvlLbl val="0"/>
      </c:catAx>
      <c:valAx>
        <c:axId val="20901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[Palmoria_Analysis.xlsx]Dashboard!PivotTable26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1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Dashboard!$M$73:$M$74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Dashboard!$L$75:$L$85</c:f>
              <c:strCache>
                <c:ptCount val="10"/>
                <c:pt idx="0">
                  <c:v>100000 - 109999</c:v>
                </c:pt>
                <c:pt idx="1">
                  <c:v>110000 - 119999</c:v>
                </c:pt>
                <c:pt idx="2">
                  <c:v>20000 - 29999</c:v>
                </c:pt>
                <c:pt idx="3">
                  <c:v>30000 - 39999</c:v>
                </c:pt>
                <c:pt idx="4">
                  <c:v>40000 - 49999</c:v>
                </c:pt>
                <c:pt idx="5">
                  <c:v>50000 - 59999</c:v>
                </c:pt>
                <c:pt idx="6">
                  <c:v>60000 - 69999</c:v>
                </c:pt>
                <c:pt idx="7">
                  <c:v>70000 - 79999</c:v>
                </c:pt>
                <c:pt idx="8">
                  <c:v>80000 - 89999</c:v>
                </c:pt>
                <c:pt idx="9">
                  <c:v>90000 - 99999</c:v>
                </c:pt>
              </c:strCache>
            </c:strRef>
          </c:cat>
          <c:val>
            <c:numRef>
              <c:f>Dashboard!$M$75:$M$85</c:f>
              <c:numCache>
                <c:formatCode>General</c:formatCode>
                <c:ptCount val="10"/>
                <c:pt idx="0">
                  <c:v>38</c:v>
                </c:pt>
                <c:pt idx="1">
                  <c:v>26</c:v>
                </c:pt>
                <c:pt idx="2">
                  <c:v>7</c:v>
                </c:pt>
                <c:pt idx="3">
                  <c:v>35</c:v>
                </c:pt>
                <c:pt idx="4">
                  <c:v>41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36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E2-40E4-B940-3833AE6886D8}"/>
            </c:ext>
          </c:extLst>
        </c:ser>
        <c:ser>
          <c:idx val="1"/>
          <c:order val="1"/>
          <c:tx>
            <c:strRef>
              <c:f>Dashboard!$N$73:$N$74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Dashboard!$L$75:$L$85</c:f>
              <c:strCache>
                <c:ptCount val="10"/>
                <c:pt idx="0">
                  <c:v>100000 - 109999</c:v>
                </c:pt>
                <c:pt idx="1">
                  <c:v>110000 - 119999</c:v>
                </c:pt>
                <c:pt idx="2">
                  <c:v>20000 - 29999</c:v>
                </c:pt>
                <c:pt idx="3">
                  <c:v>30000 - 39999</c:v>
                </c:pt>
                <c:pt idx="4">
                  <c:v>40000 - 49999</c:v>
                </c:pt>
                <c:pt idx="5">
                  <c:v>50000 - 59999</c:v>
                </c:pt>
                <c:pt idx="6">
                  <c:v>60000 - 69999</c:v>
                </c:pt>
                <c:pt idx="7">
                  <c:v>70000 - 79999</c:v>
                </c:pt>
                <c:pt idx="8">
                  <c:v>80000 - 89999</c:v>
                </c:pt>
                <c:pt idx="9">
                  <c:v>90000 - 99999</c:v>
                </c:pt>
              </c:strCache>
            </c:strRef>
          </c:cat>
          <c:val>
            <c:numRef>
              <c:f>Dashboard!$N$75:$N$85</c:f>
              <c:numCache>
                <c:formatCode>General</c:formatCode>
                <c:ptCount val="10"/>
                <c:pt idx="0">
                  <c:v>38</c:v>
                </c:pt>
                <c:pt idx="1">
                  <c:v>35</c:v>
                </c:pt>
                <c:pt idx="2">
                  <c:v>11</c:v>
                </c:pt>
                <c:pt idx="3">
                  <c:v>39</c:v>
                </c:pt>
                <c:pt idx="4">
                  <c:v>31</c:v>
                </c:pt>
                <c:pt idx="5">
                  <c:v>39</c:v>
                </c:pt>
                <c:pt idx="6">
                  <c:v>32</c:v>
                </c:pt>
                <c:pt idx="7">
                  <c:v>46</c:v>
                </c:pt>
                <c:pt idx="8">
                  <c:v>37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E2-40E4-B940-3833AE6886D8}"/>
            </c:ext>
          </c:extLst>
        </c:ser>
        <c:ser>
          <c:idx val="2"/>
          <c:order val="2"/>
          <c:tx>
            <c:strRef>
              <c:f>Dashboard!$O$73:$O$74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Dashboard!$L$75:$L$85</c:f>
              <c:strCache>
                <c:ptCount val="10"/>
                <c:pt idx="0">
                  <c:v>100000 - 109999</c:v>
                </c:pt>
                <c:pt idx="1">
                  <c:v>110000 - 119999</c:v>
                </c:pt>
                <c:pt idx="2">
                  <c:v>20000 - 29999</c:v>
                </c:pt>
                <c:pt idx="3">
                  <c:v>30000 - 39999</c:v>
                </c:pt>
                <c:pt idx="4">
                  <c:v>40000 - 49999</c:v>
                </c:pt>
                <c:pt idx="5">
                  <c:v>50000 - 59999</c:v>
                </c:pt>
                <c:pt idx="6">
                  <c:v>60000 - 69999</c:v>
                </c:pt>
                <c:pt idx="7">
                  <c:v>70000 - 79999</c:v>
                </c:pt>
                <c:pt idx="8">
                  <c:v>80000 - 89999</c:v>
                </c:pt>
                <c:pt idx="9">
                  <c:v>90000 - 99999</c:v>
                </c:pt>
              </c:strCache>
            </c:strRef>
          </c:cat>
          <c:val>
            <c:numRef>
              <c:f>Dashboard!$O$75:$O$85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5</c:v>
                </c:pt>
                <c:pt idx="3">
                  <c:v>20</c:v>
                </c:pt>
                <c:pt idx="4">
                  <c:v>27</c:v>
                </c:pt>
                <c:pt idx="5">
                  <c:v>17</c:v>
                </c:pt>
                <c:pt idx="6">
                  <c:v>24</c:v>
                </c:pt>
                <c:pt idx="7">
                  <c:v>33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E2-40E4-B940-3833AE688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2034944"/>
        <c:axId val="2102032864"/>
      </c:barChart>
      <c:catAx>
        <c:axId val="21020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32864"/>
        <c:crosses val="autoZero"/>
        <c:auto val="1"/>
        <c:lblAlgn val="ctr"/>
        <c:lblOffset val="100"/>
        <c:noMultiLvlLbl val="0"/>
      </c:catAx>
      <c:valAx>
        <c:axId val="21020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[Palmoria_Analysis.xlsx]Case 5!PivotTable17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'Case 5'!$A$25:$A$28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'Case 5'!$B$25:$B$28</c:f>
              <c:numCache>
                <c:formatCode>General</c:formatCode>
                <c:ptCount val="3"/>
                <c:pt idx="0">
                  <c:v>9665852.6699999981</c:v>
                </c:pt>
                <c:pt idx="1">
                  <c:v>10459169.650000004</c:v>
                </c:pt>
                <c:pt idx="2">
                  <c:v>6546142.5199999996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5-47EF-B718-83439794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210128"/>
        <c:axId val="2090208464"/>
      </c:barChart>
      <c:catAx>
        <c:axId val="20902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08464"/>
        <c:crosses val="autoZero"/>
        <c:auto val="1"/>
        <c:lblAlgn val="ctr"/>
        <c:lblOffset val="100"/>
        <c:noMultiLvlLbl val="0"/>
      </c:catAx>
      <c:valAx>
        <c:axId val="20902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[Palmoria_Analysis.xlsx]Dashboard!PivotTable19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Dashboard!$B$7:$B$8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Dashboard!$A$9:$A$12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Dashboard!$B$9:$B$12</c:f>
              <c:numCache>
                <c:formatCode>General</c:formatCode>
                <c:ptCount val="3"/>
                <c:pt idx="0">
                  <c:v>147</c:v>
                </c:pt>
                <c:pt idx="1">
                  <c:v>153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7-45B2-ACB2-013EBBEF14D1}"/>
            </c:ext>
          </c:extLst>
        </c:ser>
        <c:ser>
          <c:idx val="1"/>
          <c:order val="1"/>
          <c:tx>
            <c:strRef>
              <c:f>Dashboard!$C$7:$C$8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Dashboard!$A$9:$A$12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Dashboard!$C$9:$C$12</c:f>
              <c:numCache>
                <c:formatCode>General</c:formatCode>
                <c:ptCount val="3"/>
                <c:pt idx="0">
                  <c:v>149</c:v>
                </c:pt>
                <c:pt idx="1">
                  <c:v>170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7-45B2-ACB2-013EBBEF14D1}"/>
            </c:ext>
          </c:extLst>
        </c:ser>
        <c:ser>
          <c:idx val="2"/>
          <c:order val="2"/>
          <c:tx>
            <c:strRef>
              <c:f>Dashboard!$D$7:$D$8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Dashboard!$A$9:$A$12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Dashboard!$D$9:$D$12</c:f>
              <c:numCache>
                <c:formatCode>General</c:formatCode>
                <c:ptCount val="3"/>
                <c:pt idx="0">
                  <c:v>16</c:v>
                </c:pt>
                <c:pt idx="1">
                  <c:v>14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7-45B2-ACB2-013EBBEF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90576"/>
        <c:axId val="2090197648"/>
      </c:barChart>
      <c:catAx>
        <c:axId val="20901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97648"/>
        <c:crosses val="autoZero"/>
        <c:auto val="1"/>
        <c:lblAlgn val="ctr"/>
        <c:lblOffset val="100"/>
        <c:noMultiLvlLbl val="0"/>
      </c:catAx>
      <c:valAx>
        <c:axId val="20901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[Palmoria_Analysis.xlsx]Dashboard!PivotTable20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Dashboard!$R$7:$R$8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Dashboard!$Q$9:$Q$21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Dashboard!$R$9:$R$21</c:f>
              <c:numCache>
                <c:formatCode>General</c:formatCode>
                <c:ptCount val="12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29</c:v>
                </c:pt>
                <c:pt idx="5">
                  <c:v>29</c:v>
                </c:pt>
                <c:pt idx="6">
                  <c:v>37</c:v>
                </c:pt>
                <c:pt idx="7">
                  <c:v>36</c:v>
                </c:pt>
                <c:pt idx="8">
                  <c:v>34</c:v>
                </c:pt>
                <c:pt idx="9">
                  <c:v>37</c:v>
                </c:pt>
                <c:pt idx="10">
                  <c:v>34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D-490C-BA88-E65052BA58F0}"/>
            </c:ext>
          </c:extLst>
        </c:ser>
        <c:ser>
          <c:idx val="1"/>
          <c:order val="1"/>
          <c:tx>
            <c:strRef>
              <c:f>Dashboard!$S$7:$S$8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Dashboard!$Q$9:$Q$21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Dashboard!$S$9:$S$21</c:f>
              <c:numCache>
                <c:formatCode>General</c:formatCode>
                <c:ptCount val="12"/>
                <c:pt idx="0">
                  <c:v>36</c:v>
                </c:pt>
                <c:pt idx="1">
                  <c:v>33</c:v>
                </c:pt>
                <c:pt idx="2">
                  <c:v>33</c:v>
                </c:pt>
                <c:pt idx="3">
                  <c:v>37</c:v>
                </c:pt>
                <c:pt idx="4">
                  <c:v>44</c:v>
                </c:pt>
                <c:pt idx="5">
                  <c:v>33</c:v>
                </c:pt>
                <c:pt idx="6">
                  <c:v>44</c:v>
                </c:pt>
                <c:pt idx="7">
                  <c:v>28</c:v>
                </c:pt>
                <c:pt idx="8">
                  <c:v>39</c:v>
                </c:pt>
                <c:pt idx="9">
                  <c:v>34</c:v>
                </c:pt>
                <c:pt idx="10">
                  <c:v>37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D-490C-BA88-E65052BA58F0}"/>
            </c:ext>
          </c:extLst>
        </c:ser>
        <c:ser>
          <c:idx val="2"/>
          <c:order val="2"/>
          <c:tx>
            <c:strRef>
              <c:f>Dashboard!$T$7:$T$8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Dashboard!$Q$9:$Q$21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Dashboard!$T$9:$T$21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D-490C-BA88-E65052BA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84336"/>
        <c:axId val="2090187664"/>
      </c:barChart>
      <c:catAx>
        <c:axId val="20901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87664"/>
        <c:crosses val="autoZero"/>
        <c:auto val="1"/>
        <c:lblAlgn val="ctr"/>
        <c:lblOffset val="100"/>
        <c:noMultiLvlLbl val="0"/>
      </c:catAx>
      <c:valAx>
        <c:axId val="20901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[Palmoria_Analysis.xlsx]Dashboard!PivotTable21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Dashboard!$B$29:$B$30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Dashboard!$A$31:$A$34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Dashboard!$B$31:$B$34</c:f>
              <c:numCache>
                <c:formatCode>General</c:formatCode>
                <c:ptCount val="3"/>
                <c:pt idx="0">
                  <c:v>190</c:v>
                </c:pt>
                <c:pt idx="1">
                  <c:v>212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2-4520-A62E-EEB32513CB72}"/>
            </c:ext>
          </c:extLst>
        </c:ser>
        <c:ser>
          <c:idx val="1"/>
          <c:order val="1"/>
          <c:tx>
            <c:strRef>
              <c:f>Dashboard!$C$29:$C$30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Dashboard!$A$31:$A$34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Dashboard!$C$31:$C$34</c:f>
              <c:numCache>
                <c:formatCode>General</c:formatCode>
                <c:ptCount val="3"/>
                <c:pt idx="0">
                  <c:v>89</c:v>
                </c:pt>
                <c:pt idx="1">
                  <c:v>82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2-4520-A62E-EEB32513CB72}"/>
            </c:ext>
          </c:extLst>
        </c:ser>
        <c:ser>
          <c:idx val="2"/>
          <c:order val="2"/>
          <c:tx>
            <c:strRef>
              <c:f>Dashboard!$D$29:$D$30</c:f>
              <c:strCache>
                <c:ptCount val="1"/>
                <c:pt idx="0">
                  <c:v>Poor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Dashboard!$A$31:$A$34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Dashboard!$D$31:$D$34</c:f>
              <c:numCache>
                <c:formatCode>General</c:formatCode>
                <c:ptCount val="3"/>
                <c:pt idx="0">
                  <c:v>58</c:v>
                </c:pt>
                <c:pt idx="1">
                  <c:v>70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2-4520-A62E-EEB32513CB72}"/>
            </c:ext>
          </c:extLst>
        </c:ser>
        <c:ser>
          <c:idx val="3"/>
          <c:order val="3"/>
          <c:tx>
            <c:strRef>
              <c:f>Dashboard!$E$29:$E$30</c:f>
              <c:strCache>
                <c:ptCount val="1"/>
                <c:pt idx="0">
                  <c:v>Very Good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Dashboard!$A$31:$A$34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Dashboard!$E$31:$E$34</c:f>
              <c:numCache>
                <c:formatCode>General</c:formatCode>
                <c:ptCount val="3"/>
                <c:pt idx="0">
                  <c:v>49</c:v>
                </c:pt>
                <c:pt idx="1">
                  <c:v>36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2-4520-A62E-EEB32513CB72}"/>
            </c:ext>
          </c:extLst>
        </c:ser>
        <c:ser>
          <c:idx val="4"/>
          <c:order val="4"/>
          <c:tx>
            <c:strRef>
              <c:f>Dashboard!$F$29:$F$30</c:f>
              <c:strCache>
                <c:ptCount val="1"/>
                <c:pt idx="0">
                  <c:v>Very Poor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Dashboard!$A$31:$A$34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Dashboard!$F$31:$F$34</c:f>
              <c:numCache>
                <c:formatCode>General</c:formatCode>
                <c:ptCount val="3"/>
                <c:pt idx="0">
                  <c:v>20</c:v>
                </c:pt>
                <c:pt idx="1">
                  <c:v>31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2-4520-A62E-EEB32513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0202640"/>
        <c:axId val="2090191824"/>
      </c:barChart>
      <c:catAx>
        <c:axId val="20902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91824"/>
        <c:crosses val="autoZero"/>
        <c:auto val="1"/>
        <c:lblAlgn val="ctr"/>
        <c:lblOffset val="100"/>
        <c:noMultiLvlLbl val="0"/>
      </c:catAx>
      <c:valAx>
        <c:axId val="20901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[Palmoria_Analysis.xlsx]Dashboard!PivotTable22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Dashboard!$A$51:$A$54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Dashboard!$B$51:$B$54</c:f>
              <c:numCache>
                <c:formatCode>General</c:formatCode>
                <c:ptCount val="3"/>
                <c:pt idx="0">
                  <c:v>72246.206896551725</c:v>
                </c:pt>
                <c:pt idx="1">
                  <c:v>74460.672853828306</c:v>
                </c:pt>
                <c:pt idx="2">
                  <c:v>79320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D53-A949-6528DA04F6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2034528"/>
        <c:axId val="2102036608"/>
      </c:barChart>
      <c:catAx>
        <c:axId val="21020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36608"/>
        <c:crosses val="autoZero"/>
        <c:auto val="1"/>
        <c:lblAlgn val="ctr"/>
        <c:lblOffset val="100"/>
        <c:noMultiLvlLbl val="0"/>
      </c:catAx>
      <c:valAx>
        <c:axId val="2102036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20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[Palmoria_Analysis.xlsx]Dashboard!PivotTable23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Dashboard!$L$50:$L$51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Dashboard!$K$52:$K$55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Dashboard!$L$52:$L$55</c:f>
              <c:numCache>
                <c:formatCode>General</c:formatCode>
                <c:ptCount val="3"/>
                <c:pt idx="0">
                  <c:v>70999.251700680266</c:v>
                </c:pt>
                <c:pt idx="1">
                  <c:v>72443.856209150326</c:v>
                </c:pt>
                <c:pt idx="2">
                  <c:v>73690.188679245286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1-4E30-BEE9-33EF0129009E}"/>
            </c:ext>
          </c:extLst>
        </c:ser>
        <c:ser>
          <c:idx val="1"/>
          <c:order val="1"/>
          <c:tx>
            <c:strRef>
              <c:f>Dashboard!$M$50:$M$51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Dashboard!$K$52:$K$55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Dashboard!$M$52:$M$55</c:f>
              <c:numCache>
                <c:formatCode>General</c:formatCode>
                <c:ptCount val="3"/>
                <c:pt idx="0">
                  <c:v>73199.731543624162</c:v>
                </c:pt>
                <c:pt idx="1">
                  <c:v>74079.588235294112</c:v>
                </c:pt>
                <c:pt idx="2">
                  <c:v>76716.607142857145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1-4E30-BEE9-33EF0129009E}"/>
            </c:ext>
          </c:extLst>
        </c:ser>
        <c:ser>
          <c:idx val="2"/>
          <c:order val="2"/>
          <c:tx>
            <c:strRef>
              <c:f>Dashboard!$N$50:$N$51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Dashboard!$K$52:$K$55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Dashboard!$N$52:$N$55</c:f>
              <c:numCache>
                <c:formatCode>General</c:formatCode>
                <c:ptCount val="3"/>
                <c:pt idx="0">
                  <c:v>76142.5</c:v>
                </c:pt>
                <c:pt idx="1">
                  <c:v>78642.857142857145</c:v>
                </c:pt>
                <c:pt idx="2">
                  <c:v>86860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1-4E30-BEE9-33EF0129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680160"/>
        <c:axId val="1874678080"/>
      </c:barChart>
      <c:catAx>
        <c:axId val="18746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78080"/>
        <c:crosses val="autoZero"/>
        <c:auto val="1"/>
        <c:lblAlgn val="ctr"/>
        <c:lblOffset val="100"/>
        <c:noMultiLvlLbl val="0"/>
      </c:catAx>
      <c:valAx>
        <c:axId val="1874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[Palmoria_Analysis.xlsx]Dashboard!PivotTable24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Dashboard!$AB$50:$AB$51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Dashboard!$AA$52:$AA$64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Dashboard!$AB$52:$AB$64</c:f>
              <c:numCache>
                <c:formatCode>General</c:formatCode>
                <c:ptCount val="12"/>
                <c:pt idx="0">
                  <c:v>71535</c:v>
                </c:pt>
                <c:pt idx="1">
                  <c:v>74113.68421052632</c:v>
                </c:pt>
                <c:pt idx="2">
                  <c:v>76457.027027027027</c:v>
                </c:pt>
                <c:pt idx="3">
                  <c:v>67321.621621621627</c:v>
                </c:pt>
                <c:pt idx="4">
                  <c:v>68659.655172413797</c:v>
                </c:pt>
                <c:pt idx="5">
                  <c:v>76443.448275862072</c:v>
                </c:pt>
                <c:pt idx="6">
                  <c:v>71493.783783783787</c:v>
                </c:pt>
                <c:pt idx="7">
                  <c:v>65053.888888888891</c:v>
                </c:pt>
                <c:pt idx="8">
                  <c:v>70496.176470588238</c:v>
                </c:pt>
                <c:pt idx="9">
                  <c:v>73396.486486486479</c:v>
                </c:pt>
                <c:pt idx="10">
                  <c:v>72821.76470588235</c:v>
                </c:pt>
                <c:pt idx="11">
                  <c:v>79757.5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5-456A-B1EB-132528458EF0}"/>
            </c:ext>
          </c:extLst>
        </c:ser>
        <c:ser>
          <c:idx val="1"/>
          <c:order val="1"/>
          <c:tx>
            <c:strRef>
              <c:f>Dashboard!$AC$50:$AC$51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Dashboard!$AA$52:$AA$64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Dashboard!$AC$52:$AC$64</c:f>
              <c:numCache>
                <c:formatCode>General</c:formatCode>
                <c:ptCount val="12"/>
                <c:pt idx="0">
                  <c:v>78736.944444444438</c:v>
                </c:pt>
                <c:pt idx="1">
                  <c:v>83706.363636363632</c:v>
                </c:pt>
                <c:pt idx="2">
                  <c:v>67605.454545454544</c:v>
                </c:pt>
                <c:pt idx="3">
                  <c:v>72867.027027027027</c:v>
                </c:pt>
                <c:pt idx="4">
                  <c:v>71978.181818181823</c:v>
                </c:pt>
                <c:pt idx="5">
                  <c:v>73701.818181818177</c:v>
                </c:pt>
                <c:pt idx="6">
                  <c:v>74030.681818181823</c:v>
                </c:pt>
                <c:pt idx="7">
                  <c:v>70678.928571428565</c:v>
                </c:pt>
                <c:pt idx="8">
                  <c:v>72341.794871794875</c:v>
                </c:pt>
                <c:pt idx="9">
                  <c:v>80130.588235294112</c:v>
                </c:pt>
                <c:pt idx="10">
                  <c:v>73400.540540540547</c:v>
                </c:pt>
                <c:pt idx="11">
                  <c:v>74893.939393939392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5-456A-B1EB-132528458EF0}"/>
            </c:ext>
          </c:extLst>
        </c:ser>
        <c:ser>
          <c:idx val="2"/>
          <c:order val="2"/>
          <c:tx>
            <c:strRef>
              <c:f>Dashboard!$AD$50:$AD$51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Dashboard!$AA$52:$AA$64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Dashboard!$AD$52:$AD$64</c:f>
              <c:numCache>
                <c:formatCode>General</c:formatCode>
                <c:ptCount val="12"/>
                <c:pt idx="0">
                  <c:v>102560</c:v>
                </c:pt>
                <c:pt idx="1">
                  <c:v>49956.666666666664</c:v>
                </c:pt>
                <c:pt idx="2">
                  <c:v>76690</c:v>
                </c:pt>
                <c:pt idx="3">
                  <c:v>94283.333333333328</c:v>
                </c:pt>
                <c:pt idx="4">
                  <c:v>76774</c:v>
                </c:pt>
                <c:pt idx="5">
                  <c:v>105870</c:v>
                </c:pt>
                <c:pt idx="6">
                  <c:v>36480</c:v>
                </c:pt>
                <c:pt idx="7">
                  <c:v>78614</c:v>
                </c:pt>
                <c:pt idx="8">
                  <c:v>89125</c:v>
                </c:pt>
                <c:pt idx="9">
                  <c:v>64375</c:v>
                </c:pt>
                <c:pt idx="10">
                  <c:v>85603.333333333328</c:v>
                </c:pt>
                <c:pt idx="11">
                  <c:v>84943.333333333328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5-456A-B1EB-13252845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98896"/>
        <c:axId val="2090183920"/>
      </c:barChart>
      <c:catAx>
        <c:axId val="20901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83920"/>
        <c:crosses val="autoZero"/>
        <c:auto val="1"/>
        <c:lblAlgn val="ctr"/>
        <c:lblOffset val="100"/>
        <c:noMultiLvlLbl val="0"/>
      </c:catAx>
      <c:valAx>
        <c:axId val="20901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[Palmoria_Analysis.xlsx]Dashboard!PivotTable25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Dashboard!$B$72:$B$73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Dashboard!$A$74:$A$77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Dashboard!$B$74:$B$77</c:f>
              <c:numCache>
                <c:formatCode>General</c:formatCode>
                <c:ptCount val="3"/>
                <c:pt idx="0">
                  <c:v>92</c:v>
                </c:pt>
                <c:pt idx="1">
                  <c:v>102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9-4E93-A0BA-4F0F9360CF12}"/>
            </c:ext>
          </c:extLst>
        </c:ser>
        <c:ser>
          <c:idx val="1"/>
          <c:order val="1"/>
          <c:tx>
            <c:strRef>
              <c:f>Dashboard!$C$72:$C$73</c:f>
              <c:strCache>
                <c:ptCount val="1"/>
                <c:pt idx="0">
                  <c:v>Non-Compliant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Dashboard!$A$74:$A$77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Dashboard!$C$74:$C$77</c:f>
              <c:numCache>
                <c:formatCode>General</c:formatCode>
                <c:ptCount val="3"/>
                <c:pt idx="0">
                  <c:v>220</c:v>
                </c:pt>
                <c:pt idx="1">
                  <c:v>235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9-4E93-A0BA-4F0F9360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63995344"/>
        <c:axId val="1863996176"/>
      </c:barChart>
      <c:catAx>
        <c:axId val="18639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96176"/>
        <c:crosses val="autoZero"/>
        <c:auto val="1"/>
        <c:lblAlgn val="ctr"/>
        <c:lblOffset val="100"/>
        <c:noMultiLvlLbl val="0"/>
      </c:catAx>
      <c:valAx>
        <c:axId val="18639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1550670</xdr:colOff>
      <xdr:row>1</xdr:row>
      <xdr:rowOff>163830</xdr:rowOff>
    </xdr:from>
    <xdr:to>
      <xdr:col>10</xdr:col>
      <xdr:colOff>179070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1621466</xdr:colOff>
      <xdr:row>22</xdr:row>
      <xdr:rowOff>37213</xdr:rowOff>
    </xdr:from>
    <xdr:to>
      <xdr:col>10</xdr:col>
      <xdr:colOff>292396</xdr:colOff>
      <xdr:row>37</xdr:row>
      <xdr:rowOff>122274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201930</xdr:colOff>
      <xdr:row>5</xdr:row>
      <xdr:rowOff>224790</xdr:rowOff>
    </xdr:from>
    <xdr:to>
      <xdr:col>13</xdr:col>
      <xdr:colOff>179070</xdr:colOff>
      <xdr:row>20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377190</xdr:colOff>
      <xdr:row>5</xdr:row>
      <xdr:rowOff>217170</xdr:rowOff>
    </xdr:from>
    <xdr:to>
      <xdr:col>29</xdr:col>
      <xdr:colOff>201930</xdr:colOff>
      <xdr:row>20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339090</xdr:colOff>
      <xdr:row>27</xdr:row>
      <xdr:rowOff>146050</xdr:rowOff>
    </xdr:from>
    <xdr:to>
      <xdr:col>16</xdr:col>
      <xdr:colOff>158750</xdr:colOff>
      <xdr:row>43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342419</xdr:colOff>
      <xdr:row>48</xdr:row>
      <xdr:rowOff>215095</xdr:rowOff>
    </xdr:from>
    <xdr:to>
      <xdr:col>8</xdr:col>
      <xdr:colOff>477457</xdr:colOff>
      <xdr:row>63</xdr:row>
      <xdr:rowOff>161080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398768</xdr:colOff>
      <xdr:row>48</xdr:row>
      <xdr:rowOff>176941</xdr:rowOff>
    </xdr:from>
    <xdr:to>
      <xdr:col>25</xdr:col>
      <xdr:colOff>171473</xdr:colOff>
      <xdr:row>63</xdr:row>
      <xdr:rowOff>116930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111332</xdr:colOff>
      <xdr:row>49</xdr:row>
      <xdr:rowOff>6803</xdr:rowOff>
    </xdr:from>
    <xdr:to>
      <xdr:col>43</xdr:col>
      <xdr:colOff>111331</xdr:colOff>
      <xdr:row>64</xdr:row>
      <xdr:rowOff>30306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150628</xdr:colOff>
      <xdr:row>70</xdr:row>
      <xdr:rowOff>219065</xdr:rowOff>
    </xdr:from>
    <xdr:to>
      <xdr:col>10</xdr:col>
      <xdr:colOff>79744</xdr:colOff>
      <xdr:row>86</xdr:row>
      <xdr:rowOff>77339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392030</xdr:colOff>
      <xdr:row>71</xdr:row>
      <xdr:rowOff>118645</xdr:rowOff>
    </xdr:from>
    <xdr:to>
      <xdr:col>22</xdr:col>
      <xdr:colOff>641684</xdr:colOff>
      <xdr:row>87</xdr:row>
      <xdr:rowOff>17045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scilla Isaac" refreshedDate="45835.474735185184" createdVersion="6" refreshedVersion="6" minRefreshableVersion="3" recordCount="875">
  <cacheSource type="worksheet">
    <worksheetSource ref="A1:K876" sheet="Palmoria Group emp-data"/>
  </cacheSource>
  <cacheFields count="11">
    <cacheField name="Name" numFmtId="0">
      <sharedItems/>
    </cacheField>
    <cacheField name="Gender" numFmtId="0">
      <sharedItems count="3">
        <s v="Male"/>
        <s v="Female"/>
        <s v="Undisclosed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0">
      <sharedItems containsSemiMixedTypes="0" containsString="0" containsNumber="1" containsInteger="1" minValue="28130" maxValue="119930" count="779">
        <n v="88050"/>
        <n v="68220"/>
        <n v="56370"/>
        <n v="107090"/>
        <n v="108450"/>
        <n v="41160"/>
        <n v="109000"/>
        <n v="43020"/>
        <n v="37800"/>
        <n v="88380"/>
        <n v="84420"/>
        <n v="101760"/>
        <n v="110780"/>
        <n v="68430"/>
        <n v="105370"/>
        <n v="113800"/>
        <n v="76300"/>
        <n v="44530"/>
        <n v="63710"/>
        <n v="62780"/>
        <n v="119750"/>
        <n v="116980"/>
        <n v="35940"/>
        <n v="109040"/>
        <n v="109160"/>
        <n v="75540"/>
        <n v="30000"/>
        <n v="76210"/>
        <n v="108460"/>
        <n v="69070"/>
        <n v="116520"/>
        <n v="36460"/>
        <n v="50950"/>
        <n v="75440"/>
        <n v="84760"/>
        <n v="82240"/>
        <n v="28330"/>
        <n v="60580"/>
        <n v="45510"/>
        <n v="110770"/>
        <n v="86920"/>
        <n v="84680"/>
        <n v="36860"/>
        <n v="114010"/>
        <n v="54130"/>
        <n v="81720"/>
        <n v="84470"/>
        <n v="114600"/>
        <n v="114690"/>
        <n v="57350"/>
        <n v="51200"/>
        <n v="85260"/>
        <n v="71230"/>
        <n v="107660"/>
        <n v="75230"/>
        <n v="108080"/>
        <n v="28480"/>
        <n v="56620"/>
        <n v="103550"/>
        <n v="78500"/>
        <n v="93930"/>
        <n v="55310"/>
        <n v="49670"/>
        <n v="40770"/>
        <n v="106780"/>
        <n v="100730"/>
        <n v="74620"/>
        <n v="40450"/>
        <n v="60560"/>
        <n v="114900"/>
        <n v="69860"/>
        <n v="51320"/>
        <n v="103600"/>
        <n v="53540"/>
        <n v="98740"/>
        <n v="115090"/>
        <n v="51910"/>
        <n v="88690"/>
        <n v="109190"/>
        <n v="89610"/>
        <n v="109760"/>
        <n v="108390"/>
        <n v="29880"/>
        <n v="68090"/>
        <n v="90800"/>
        <n v="102930"/>
        <n v="29080"/>
        <n v="44450"/>
        <n v="97120"/>
        <n v="58840"/>
        <n v="77060"/>
        <n v="90080"/>
        <n v="35830"/>
        <n v="37110"/>
        <n v="112780"/>
        <n v="96000"/>
        <n v="112550"/>
        <n v="88330"/>
        <n v="116770"/>
        <n v="40270"/>
        <n v="96640"/>
        <n v="118100"/>
        <n v="43600"/>
        <n v="54520"/>
        <n v="57750"/>
        <n v="99970"/>
        <n v="62200"/>
        <n v="42990"/>
        <n v="117810"/>
        <n v="58130"/>
        <n v="86840"/>
        <n v="41700"/>
        <n v="72880"/>
        <n v="117150"/>
        <n v="97020"/>
        <n v="34830"/>
        <n v="38730"/>
        <n v="96790"/>
        <n v="68040"/>
        <n v="88510"/>
        <n v="65350"/>
        <n v="85740"/>
        <n v="92500"/>
        <n v="80770"/>
        <n v="48060"/>
        <n v="56830"/>
        <n v="72500"/>
        <n v="57080"/>
        <n v="104080"/>
        <n v="29770"/>
        <n v="48690"/>
        <n v="70080"/>
        <n v="69190"/>
        <n v="37920"/>
        <n v="89120"/>
        <n v="48140"/>
        <n v="69340"/>
        <n v="71330"/>
        <n v="67620"/>
        <n v="44300"/>
        <n v="40560"/>
        <n v="115230"/>
        <n v="39750"/>
        <n v="108970"/>
        <n v="112570"/>
        <n v="56810"/>
        <n v="42950"/>
        <n v="42820"/>
        <n v="101670"/>
        <n v="104750"/>
        <n v="43330"/>
        <n v="61430"/>
        <n v="105800"/>
        <n v="99470"/>
        <n v="68890"/>
        <n v="86940"/>
        <n v="118120"/>
        <n v="91120"/>
        <n v="41420"/>
        <n v="86010"/>
        <n v="30080"/>
        <n v="96800"/>
        <n v="31090"/>
        <n v="96140"/>
        <n v="98640"/>
        <n v="71510"/>
        <n v="86490"/>
        <n v="103240"/>
        <n v="47550"/>
        <n v="78490"/>
        <n v="61050"/>
        <n v="36370"/>
        <n v="47290"/>
        <n v="79650"/>
        <n v="119660"/>
        <n v="43200"/>
        <n v="89830"/>
        <n v="91500"/>
        <n v="29670"/>
        <n v="75720"/>
        <n v="81900"/>
        <n v="42380"/>
        <n v="32620"/>
        <n v="72040"/>
        <n v="77740"/>
        <n v="102140"/>
        <n v="105960"/>
        <n v="97400"/>
        <n v="99450"/>
        <n v="82670"/>
        <n v="99200"/>
        <n v="111480"/>
        <n v="84940"/>
        <n v="95340"/>
        <n v="47960"/>
        <n v="56710"/>
        <n v="71180"/>
        <n v="78180"/>
        <n v="84750"/>
        <n v="76560"/>
        <n v="35930"/>
        <n v="104410"/>
        <n v="84600"/>
        <n v="68800"/>
        <n v="86560"/>
        <n v="107340"/>
        <n v="111050"/>
        <n v="75320"/>
        <n v="57910"/>
        <n v="52670"/>
        <n v="48530"/>
        <n v="105470"/>
        <n v="98200"/>
        <n v="106190"/>
        <n v="52610"/>
        <n v="63450"/>
        <n v="74710"/>
        <n v="60330"/>
        <n v="61010"/>
        <n v="117020"/>
        <n v="77130"/>
        <n v="106930"/>
        <n v="62090"/>
        <n v="61330"/>
        <n v="105870"/>
        <n v="118300"/>
        <n v="99680"/>
        <n v="101500"/>
        <n v="46160"/>
        <n v="41930"/>
        <n v="73360"/>
        <n v="119550"/>
        <n v="53240"/>
        <n v="90880"/>
        <n v="47670"/>
        <n v="47760"/>
        <n v="47650"/>
        <n v="103360"/>
        <n v="72160"/>
        <n v="60800"/>
        <n v="74010"/>
        <n v="60760"/>
        <n v="74550"/>
        <n v="32500"/>
        <n v="110040"/>
        <n v="99750"/>
        <n v="92470"/>
        <n v="109980"/>
        <n v="41790"/>
        <n v="86360"/>
        <n v="65570"/>
        <n v="69160"/>
        <n v="41570"/>
        <n v="83400"/>
        <n v="67660"/>
        <n v="34470"/>
        <n v="78380"/>
        <n v="115640"/>
        <n v="82120"/>
        <n v="108160"/>
        <n v="108360"/>
        <n v="77840"/>
        <n v="85180"/>
        <n v="85920"/>
        <n v="106490"/>
        <n v="38520"/>
        <n v="49530"/>
        <n v="29610"/>
        <n v="84170"/>
        <n v="92190"/>
        <n v="87850"/>
        <n v="43700"/>
        <n v="31820"/>
        <n v="70230"/>
        <n v="96320"/>
        <n v="90700"/>
        <n v="67960"/>
        <n v="103110"/>
        <n v="59610"/>
        <n v="66570"/>
        <n v="74390"/>
        <n v="67010"/>
        <n v="109710"/>
        <n v="110910"/>
        <n v="80060"/>
        <n v="108250"/>
        <n v="104340"/>
        <n v="38440"/>
        <n v="50800"/>
        <n v="34980"/>
        <n v="77260"/>
        <n v="117940"/>
        <n v="31040"/>
        <n v="31170"/>
        <n v="116240"/>
        <n v="115190"/>
        <n v="79570"/>
        <n v="95680"/>
        <n v="107110"/>
        <n v="66100"/>
        <n v="39960"/>
        <n v="29890"/>
        <n v="48170"/>
        <n v="72840"/>
        <n v="68970"/>
        <n v="89090"/>
        <n v="118450"/>
        <n v="80360"/>
        <n v="104770"/>
        <n v="70440"/>
        <n v="56900"/>
        <n v="118800"/>
        <n v="115080"/>
        <n v="39540"/>
        <n v="106460"/>
        <n v="94530"/>
        <n v="71590"/>
        <n v="104900"/>
        <n v="33050"/>
        <n v="96920"/>
        <n v="98400"/>
        <n v="50020"/>
        <n v="71210"/>
        <n v="53180"/>
        <n v="107020"/>
        <n v="58400"/>
        <n v="49000"/>
        <n v="85530"/>
        <n v="53950"/>
        <n v="41140"/>
        <n v="49920"/>
        <n v="39700"/>
        <n v="43900"/>
        <n v="29420"/>
        <n v="58280"/>
        <n v="67980"/>
        <n v="49760"/>
        <n v="69910"/>
        <n v="112370"/>
        <n v="28580"/>
        <n v="43590"/>
        <n v="78840"/>
        <n v="77100"/>
        <n v="66020"/>
        <n v="70930"/>
        <n v="40980"/>
        <n v="48980"/>
        <n v="110820"/>
        <n v="61690"/>
        <n v="104800"/>
        <n v="56280"/>
        <n v="52590"/>
        <n v="72350"/>
        <n v="39940"/>
        <n v="28130"/>
        <n v="69460"/>
        <n v="109030"/>
        <n v="66460"/>
        <n v="114510"/>
        <n v="86230"/>
        <n v="73240"/>
        <n v="53920"/>
        <n v="113690"/>
        <n v="101790"/>
        <n v="38930"/>
        <n v="57090"/>
        <n v="106170"/>
        <n v="59550"/>
        <n v="89960"/>
        <n v="58850"/>
        <n v="68200"/>
        <n v="90130"/>
        <n v="45060"/>
        <n v="66370"/>
        <n v="85880"/>
        <n v="59260"/>
        <n v="61790"/>
        <n v="48180"/>
        <n v="74800"/>
        <n v="31020"/>
        <n v="37550"/>
        <n v="81260"/>
        <n v="36710"/>
        <n v="98360"/>
        <n v="39680"/>
        <n v="101390"/>
        <n v="80700"/>
        <n v="78020"/>
        <n v="115490"/>
        <n v="111910"/>
        <n v="109050"/>
        <n v="109380"/>
        <n v="69710"/>
        <n v="57620"/>
        <n v="101190"/>
        <n v="45450"/>
        <n v="54140"/>
        <n v="117520"/>
        <n v="93210"/>
        <n v="110890"/>
        <n v="96660"/>
        <n v="118360"/>
        <n v="88030"/>
        <n v="51520"/>
        <n v="61210"/>
        <n v="52750"/>
        <n v="47270"/>
        <n v="118060"/>
        <n v="37360"/>
        <n v="66510"/>
        <n v="29530"/>
        <n v="60440"/>
        <n v="90530"/>
        <n v="67950"/>
        <n v="105120"/>
        <n v="60570"/>
        <n v="119110"/>
        <n v="70360"/>
        <n v="33630"/>
        <n v="53870"/>
        <n v="111190"/>
        <n v="29970"/>
        <n v="64960"/>
        <n v="111230"/>
        <n v="99530"/>
        <n v="35980"/>
        <n v="65700"/>
        <n v="109170"/>
        <n v="95020"/>
        <n v="87290"/>
        <n v="97110"/>
        <n v="59430"/>
        <n v="112120"/>
        <n v="75870"/>
        <n v="93270"/>
        <n v="42730"/>
        <n v="80610"/>
        <n v="69060"/>
        <n v="31280"/>
        <n v="96610"/>
        <n v="37020"/>
        <n v="54970"/>
        <n v="41910"/>
        <n v="116970"/>
        <n v="86390"/>
        <n v="71820"/>
        <n v="85460"/>
        <n v="91190"/>
        <n v="93160"/>
        <n v="110950"/>
        <n v="35990"/>
        <n v="39970"/>
        <n v="79520"/>
        <n v="52120"/>
        <n v="60010"/>
        <n v="35440"/>
        <n v="105610"/>
        <n v="113280"/>
        <n v="41980"/>
        <n v="103670"/>
        <n v="89690"/>
        <n v="87620"/>
        <n v="48250"/>
        <n v="85780"/>
        <n v="54010"/>
        <n v="75480"/>
        <n v="93500"/>
        <n v="98630"/>
        <n v="76390"/>
        <n v="68010"/>
        <n v="58030"/>
        <n v="59300"/>
        <n v="51800"/>
        <n v="57930"/>
        <n v="40530"/>
        <n v="48290"/>
        <n v="63720"/>
        <n v="84500"/>
        <n v="67430"/>
        <n v="69760"/>
        <n v="33030"/>
        <n v="80170"/>
        <n v="43510"/>
        <n v="49390"/>
        <n v="47910"/>
        <n v="35740"/>
        <n v="42240"/>
        <n v="36540"/>
        <n v="85720"/>
        <n v="34620"/>
        <n v="62690"/>
        <n v="30250"/>
        <n v="103160"/>
        <n v="109790"/>
        <n v="33760"/>
        <n v="36740"/>
        <n v="31240"/>
        <n v="84200"/>
        <n v="95980"/>
        <n v="65920"/>
        <n v="113620"/>
        <n v="60140"/>
        <n v="34650"/>
        <n v="84740"/>
        <n v="88360"/>
        <n v="116220"/>
        <n v="106890"/>
        <n v="107440"/>
        <n v="29810"/>
        <n v="105330"/>
        <n v="43110"/>
        <n v="52630"/>
        <n v="46350"/>
        <n v="69730"/>
        <n v="110200"/>
        <n v="52140"/>
        <n v="32810"/>
        <n v="46990"/>
        <n v="33560"/>
        <n v="33890"/>
        <n v="51740"/>
        <n v="51650"/>
        <n v="115980"/>
        <n v="58370"/>
        <n v="106670"/>
        <n v="44850"/>
        <n v="75600"/>
        <n v="69120"/>
        <n v="31200"/>
        <n v="42160"/>
        <n v="110830"/>
        <n v="83180"/>
        <n v="46750"/>
        <n v="78540"/>
        <n v="77000"/>
        <n v="74920"/>
        <n v="36550"/>
        <n v="95950"/>
        <n v="77910"/>
        <n v="116670"/>
        <n v="71920"/>
        <n v="39340"/>
        <n v="103490"/>
        <n v="87740"/>
        <n v="113980"/>
        <n v="41600"/>
        <n v="114470"/>
        <n v="31050"/>
        <n v="76620"/>
        <n v="76190"/>
        <n v="50450"/>
        <n v="29330"/>
        <n v="76930"/>
        <n v="33800"/>
        <n v="44820"/>
        <n v="84310"/>
        <n v="108600"/>
        <n v="47000"/>
        <n v="59810"/>
        <n v="90340"/>
        <n v="64270"/>
        <n v="103990"/>
        <n v="70380"/>
        <n v="89020"/>
        <n v="113750"/>
        <n v="32720"/>
        <n v="61920"/>
        <n v="74600"/>
        <n v="38030"/>
        <n v="30940"/>
        <n v="28870"/>
        <n v="87930"/>
        <n v="101610"/>
        <n v="28310"/>
        <n v="89840"/>
        <n v="96250"/>
        <n v="112460"/>
        <n v="115440"/>
        <n v="33920"/>
        <n v="46280"/>
        <n v="58940"/>
        <n v="96750"/>
        <n v="101220"/>
        <n v="63020"/>
        <n v="75920"/>
        <n v="93080"/>
        <n v="68860"/>
        <n v="118980"/>
        <n v="70650"/>
        <n v="77050"/>
        <n v="89360"/>
        <n v="37840"/>
        <n v="89160"/>
        <n v="74110"/>
        <n v="31630"/>
        <n v="40910"/>
        <n v="32190"/>
        <n v="73490"/>
        <n v="52220"/>
        <n v="68900"/>
        <n v="83750"/>
        <n v="49520"/>
        <n v="53910"/>
        <n v="109870"/>
        <n v="61620"/>
        <n v="57000"/>
        <n v="70610"/>
        <n v="51860"/>
        <n v="60130"/>
        <n v="58260"/>
        <n v="70020"/>
        <n v="35670"/>
        <n v="67630"/>
        <n v="71030"/>
        <n v="85670"/>
        <n v="61700"/>
        <n v="66140"/>
        <n v="68980"/>
        <n v="114430"/>
        <n v="53760"/>
        <n v="91310"/>
        <n v="117840"/>
        <n v="31830"/>
        <n v="47360"/>
        <n v="86740"/>
        <n v="87400"/>
        <n v="75090"/>
        <n v="92340"/>
        <n v="58830"/>
        <n v="32140"/>
        <n v="102520"/>
        <n v="79590"/>
        <n v="28970"/>
        <n v="92700"/>
        <n v="36150"/>
        <n v="52960"/>
        <n v="31920"/>
        <n v="104210"/>
        <n v="40750"/>
        <n v="98020"/>
        <n v="96620"/>
        <n v="40400"/>
        <n v="81220"/>
        <n v="75880"/>
        <n v="91930"/>
        <n v="107790"/>
        <n v="69970"/>
        <n v="114180"/>
        <n v="85330"/>
        <n v="36820"/>
        <n v="116890"/>
        <n v="78710"/>
        <n v="86470"/>
        <n v="77110"/>
        <n v="86570"/>
        <n v="117850"/>
        <n v="80030"/>
        <n v="76320"/>
        <n v="110730"/>
        <n v="86990"/>
        <n v="74410"/>
        <n v="87610"/>
        <n v="103340"/>
        <n v="46470"/>
        <n v="108290"/>
        <n v="78640"/>
        <n v="75990"/>
        <n v="55280"/>
        <n v="98010"/>
        <n v="50310"/>
        <n v="91360"/>
        <n v="115920"/>
        <n v="56870"/>
        <n v="75970"/>
        <n v="52270"/>
        <n v="58960"/>
        <n v="37900"/>
        <n v="66610"/>
        <n v="44120"/>
        <n v="32270"/>
        <n v="45590"/>
        <n v="94070"/>
        <n v="41220"/>
        <n v="119930"/>
        <n v="94820"/>
        <n v="38830"/>
        <n v="70760"/>
        <n v="71540"/>
        <n v="104680"/>
        <n v="63370"/>
        <n v="106400"/>
        <n v="36920"/>
        <n v="57820"/>
        <n v="93740"/>
        <n v="93960"/>
        <n v="107220"/>
        <n v="90150"/>
        <n v="94020"/>
        <n v="42970"/>
        <n v="33410"/>
        <n v="119670"/>
        <n v="115380"/>
        <n v="75010"/>
        <n v="104120"/>
        <n v="82680"/>
        <n v="52250"/>
        <n v="83190"/>
        <n v="83590"/>
        <n v="107700"/>
        <n v="102130"/>
        <n v="116090"/>
        <n v="74360"/>
        <n v="78440"/>
        <n v="113760"/>
        <n v="93880"/>
        <n v="85000"/>
        <n v="72550"/>
        <n v="72360"/>
        <n v="114890"/>
        <n v="107580"/>
        <n v="36040"/>
        <n v="35010"/>
        <n v="74280"/>
        <n v="115790"/>
        <n v="38330"/>
        <n v="70270"/>
        <n v="37060"/>
        <n v="58100"/>
        <n v="99780"/>
        <n v="119020"/>
        <n v="92940"/>
        <n v="77470"/>
        <n v="45650"/>
        <n v="88430"/>
        <n v="36880"/>
        <n v="111820"/>
        <n v="92870"/>
        <n v="100360"/>
        <n v="48950"/>
        <n v="52810"/>
        <n v="78560"/>
        <n v="75280"/>
        <n v="93130"/>
        <n v="105290"/>
        <n v="101420"/>
        <n v="54780"/>
        <n v="63560"/>
        <n v="68480"/>
        <n v="99460"/>
        <n v="100420"/>
        <n v="39650"/>
        <n v="56250"/>
        <n v="57640"/>
        <n v="43150"/>
        <n v="29590"/>
        <n v="86240"/>
        <n v="36480"/>
        <n v="48590"/>
        <n v="41670"/>
        <n v="92010"/>
        <n v="59560"/>
        <n v="114810"/>
        <n v="113790"/>
        <n v="38250"/>
        <n v="99630"/>
        <n v="86340"/>
        <n v="88590"/>
        <n v="61100"/>
        <n v="71240"/>
        <n v="114650"/>
        <n v="76900"/>
        <n v="116590"/>
        <n v="78390"/>
        <n v="103610"/>
        <n v="98110"/>
        <n v="71370"/>
        <n v="67910"/>
        <n v="100370"/>
        <n v="90240"/>
      </sharedItems>
    </cacheField>
    <cacheField name="Location" numFmtId="0">
      <sharedItems count="3">
        <s v="Lagos"/>
        <s v="Kaduna"/>
        <s v="Abuja"/>
      </sharedItems>
    </cacheField>
    <cacheField name="Rating" numFmtId="0">
      <sharedItems count="5">
        <s v="Very Good"/>
        <s v="Good"/>
        <s v="Poor"/>
        <s v="Average"/>
        <s v="Very Poor"/>
      </sharedItems>
    </cacheField>
    <cacheField name="Com status" numFmtId="0">
      <sharedItems count="2">
        <s v="Non-Compliant"/>
        <s v="Compliant"/>
      </sharedItems>
    </cacheField>
    <cacheField name="Salary Band" numFmtId="0">
      <sharedItems count="10">
        <s v="80000 - 89999"/>
        <s v="60000 - 69999"/>
        <s v="50000 - 59999"/>
        <s v="100000 - 109999"/>
        <s v="40000 - 49999"/>
        <s v="30000 - 39999"/>
        <s v="110000 - 119999"/>
        <s v="70000 - 79999"/>
        <s v="20000 - 29999"/>
        <s v="90000 - 99999"/>
      </sharedItems>
    </cacheField>
    <cacheField name="Bonus" numFmtId="0">
      <sharedItems containsSemiMixedTypes="0" containsString="0" containsNumber="1" minValue="5.0000000000000001E-3" maxValue="9.9000000000000005E-2"/>
    </cacheField>
    <cacheField name="Bonus Amount" numFmtId="0">
      <sharedItems containsSemiMixedTypes="0" containsString="0" containsNumber="1" minValue="141.65" maxValue="9820.8000000000011"/>
    </cacheField>
    <cacheField name="Total compensation" numFmtId="0">
      <sharedItems containsString="0" containsBlank="1" containsNumber="1" minValue="28471.65" maxValue="127096.85" count="337">
        <n v="95798.399999999994"/>
        <n v="71153.460000000006"/>
        <n v="59977.68"/>
        <n v="108160.9"/>
        <n v="109534.5"/>
        <n v="42271.32"/>
        <n v="115976"/>
        <n v="44224.56"/>
        <n v="38707.199999999997"/>
        <n v="90235.98"/>
        <n v="87121.44"/>
        <n v="107255.03999999999"/>
        <n v="112109.36"/>
        <n v="72125.22"/>
        <n v="111586.83"/>
        <n v="117783"/>
        <n v="77902.3"/>
        <n v="45465.13"/>
        <n v="65047.91"/>
        <n v="66672.36"/>
        <n v="124540"/>
        <n v="117564.9"/>
        <n v="38024.519999999997"/>
        <n v="111547.92"/>
        <n v="114945.48"/>
        <n v="77579.58"/>
        <n v="31050"/>
        <n v="80096.710000000006"/>
        <n v="114316.84"/>
        <n v="70451.399999999994"/>
        <n v="122346"/>
        <n v="38428.839999999997"/>
        <n v="53956.05"/>
        <n v="78080.399999999994"/>
        <n v="86539.96"/>
        <n v="83144.639999999999"/>
        <n v="28471.65"/>
        <n v="65184.08"/>
        <n v="48968.76"/>
        <n v="116751.58"/>
        <n v="89701.440000000002"/>
        <n v="89676.12"/>
        <n v="37597.199999999997"/>
        <n v="116404.21"/>
        <n v="54400.65"/>
        <n v="86786.64"/>
        <n v="86750.69"/>
        <n v="121246.8"/>
        <n v="115263.45"/>
        <n v="59816.05"/>
        <n v="51814.400000000001"/>
        <n v="86368.38"/>
        <n v="71586.149999999994"/>
        <n v="112074.06"/>
        <n v="76057.53"/>
        <n v="111862.8"/>
        <n v="30017.919999999998"/>
        <n v="58205.36"/>
        <n v="105724.55"/>
        <n v="84230.5"/>
        <n v="99002.22"/>
        <n v="55586.55"/>
        <n v="50663.4"/>
        <n v="42074.64"/>
        <n v="107847.8"/>
        <n v="103449.71"/>
        <n v="75739.3"/>
        <n v="41744.400000000001"/>
        <n v="61952.88"/>
        <n v="117312.9"/>
        <n v="71746.22"/>
        <n v="51576.6"/>
        <n v="109712.4"/>
        <n v="54236.02"/>
        <n v="99924.88"/>
        <n v="118312.52"/>
        <n v="54920.78"/>
        <n v="90020.35"/>
        <n v="36910.379999999997"/>
        <n v="111482.99"/>
        <n v="94807.38"/>
        <n v="115138.24000000001"/>
        <n v="109799.07"/>
        <n v="30029.4"/>
        <n v="69996.52"/>
        <n v="93978"/>
        <n v="109002.87"/>
        <n v="30010.560000000001"/>
        <n v="48183.8"/>
        <n v="99353.76"/>
        <n v="60487.519999999997"/>
        <n v="80913"/>
        <n v="92602.240000000005"/>
        <n v="36976.559999999998"/>
        <n v="37889.31"/>
        <n v="114922.82"/>
        <n v="99360"/>
        <n v="116151.6"/>
        <n v="90008.27"/>
        <n v="123659.43"/>
        <n v="41679.449999999997"/>
        <n v="103694.72"/>
        <n v="120934.39999999999"/>
        <n v="45126"/>
        <n v="55555.88"/>
        <n v="59655.75"/>
        <n v="103968.8"/>
        <n v="67673.600000000006"/>
        <n v="44150.73"/>
        <n v="121108.68"/>
        <n v="59466.99"/>
        <n v="88837.32"/>
        <n v="43409.7"/>
        <n v="74847.759999999995"/>
        <n v="52352.18"/>
        <n v="119493"/>
        <n v="98281.26"/>
        <n v="35770.410000000003"/>
        <n v="39543.33"/>
        <n v="101919.87"/>
        <n v="70965.72"/>
        <n v="90634.240000000005"/>
        <n v="65676.75"/>
        <n v="88054.98"/>
        <n v="97495"/>
        <n v="87877.759999999995"/>
        <n v="43382.64"/>
        <n v="48588.66"/>
        <n v="60410.29"/>
        <n v="72862.5"/>
        <n v="58392.84"/>
        <n v="104600.4"/>
        <n v="31377.58"/>
        <n v="49712.49"/>
        <n v="70430.399999999994"/>
        <n v="90103.18"/>
        <n v="70850.559999999998"/>
        <n v="38792.160000000003"/>
        <n v="94288.960000000006"/>
        <n v="51220.959999999999"/>
        <n v="71281.52"/>
        <n v="76751.08"/>
        <n v="71541.960000000006"/>
        <n v="46204.9"/>
        <n v="41290.080000000002"/>
        <n v="121106.73"/>
        <n v="41340"/>
        <n v="112566.01"/>
        <n v="113808.27"/>
        <n v="57491.72"/>
        <n v="43723.1"/>
        <n v="43804.86"/>
        <n v="58278.68"/>
        <n v="105228.45"/>
        <n v="108416.25"/>
        <n v="45973.13"/>
        <n v="62167.16"/>
        <n v="112359.6"/>
        <n v="105338.73"/>
        <n v="72885.62"/>
        <n v="89982.9"/>
        <n v="121427.36"/>
        <n v="92304.56"/>
        <n v="43656.68"/>
        <n v="89450.4"/>
        <n v="30922.240000000002"/>
        <n v="98736"/>
        <n v="31742.89"/>
        <n v="101812.26"/>
        <n v="103966.56"/>
        <n v="75157.009999999995"/>
        <n v="88133.31"/>
        <n v="107679.32"/>
        <n v="48548.55"/>
        <n v="80138.289999999994"/>
        <n v="63186.75"/>
        <n v="37861.17"/>
        <n v="48424.959999999999"/>
        <n v="83712.149999999994"/>
        <n v="123489.12"/>
        <n v="44409.599999999999"/>
        <n v="95399.46"/>
        <n v="92598"/>
        <n v="31806.239999999998"/>
        <n v="76098.600000000006"/>
        <n v="83783.7"/>
        <n v="44668.52"/>
        <n v="34511.96"/>
        <n v="74561.399999999994"/>
        <n v="80927.34"/>
        <n v="104591.36"/>
        <n v="107973.24"/>
        <n v="102659.6"/>
        <n v="102135.15"/>
        <n v="84323.4"/>
        <n v="109020.8"/>
        <n v="113598.12"/>
        <n v="86638.8"/>
        <n v="96293.4"/>
        <n v="48439.6"/>
        <n v="58581.43"/>
        <n v="75023.72"/>
        <n v="84747.12"/>
        <n v="88140"/>
        <n v="79698.960000000006"/>
        <n v="36684.53"/>
        <n v="106602.61"/>
        <n v="85023"/>
        <n v="69488"/>
        <n v="88897.12"/>
        <n v="110345.52"/>
        <n v="118157.2"/>
        <n v="75696.600000000006"/>
        <n v="59126.11"/>
        <n v="54092.09"/>
        <n v="49500.6"/>
        <n v="108950.51"/>
        <n v="100065.8"/>
        <n v="114260.44"/>
        <n v="53241.32"/>
        <n v="66876.3"/>
        <n v="79043.179999999993"/>
        <n v="61596.93"/>
        <n v="62291.21"/>
        <n v="121115.7"/>
        <n v="77515.649999999994"/>
        <n v="109817.11"/>
        <n v="65877.490000000005"/>
        <n v="63476.55"/>
        <n v="106399.35"/>
        <n v="121494.1"/>
        <n v="105062.72"/>
        <n v="106676.5"/>
        <n v="47406.32"/>
        <n v="42810.53"/>
        <n v="75120.639999999999"/>
        <n v="125886.15"/>
        <n v="56114.96"/>
        <n v="93061.119999999995"/>
        <n v="44672.25"/>
        <n v="49004.76"/>
        <n v="49670.400000000001"/>
        <n v="49603.65"/>
        <n v="110801.92"/>
        <n v="49160.89"/>
        <n v="74685.600000000006"/>
        <n v="62259.199999999997"/>
        <n v="75712.23"/>
        <n v="65134.720000000001"/>
        <n v="77159.25"/>
        <n v="32857.5"/>
        <n v="115542"/>
        <n v="101844.75"/>
        <n v="94966.69"/>
        <n v="113829.3"/>
        <n v="42667.59"/>
        <n v="86791.8"/>
        <n v="70553.320000000007"/>
        <n v="74070.36"/>
        <n v="43274.37"/>
        <n v="84400.8"/>
        <n v="67998.3"/>
        <n v="35883.269999999997"/>
        <n v="78771.899999999994"/>
        <n v="74240"/>
        <n v="119687.4"/>
        <n v="84747.839999999997"/>
        <n v="113892.48"/>
        <n v="110635.56"/>
        <n v="78851.92"/>
        <n v="86457.7"/>
        <n v="87466.559999999998"/>
        <n v="109365.23"/>
        <n v="39251.879999999997"/>
        <n v="51511.199999999997"/>
        <n v="30557.52"/>
        <n v="89136.03"/>
        <n v="94771.32"/>
        <n v="92593.9"/>
        <n v="44748.800000000003"/>
        <n v="32933.699999999997"/>
        <n v="72688.05"/>
        <n v="98342.720000000001"/>
        <n v="91153.5"/>
        <n v="69523.08"/>
        <n v="108574.83"/>
        <n v="62173.23"/>
        <n v="67834.83"/>
        <n v="75877.8"/>
        <n v="69891.429999999993"/>
        <n v="113330.43"/>
        <n v="114459.12"/>
        <n v="31675.279999999999"/>
        <n v="86144.56"/>
        <n v="103740"/>
        <n v="110523.25"/>
        <n v="107678.88"/>
        <n v="39670.080000000002"/>
        <n v="54660.800000000003"/>
        <n v="36484.14"/>
        <n v="79423.28"/>
        <n v="120416.74"/>
        <n v="32716.16"/>
        <n v="31886.91"/>
        <n v="119029.75999999999"/>
        <n v="115765.95"/>
        <n v="82752.800000000003"/>
        <n v="101707.84"/>
        <n v="113322.38"/>
        <n v="66893.2"/>
        <n v="40799.160000000003"/>
        <n v="31384.5"/>
        <n v="50963.86"/>
        <n v="104457.60000000001"/>
        <n v="74369.64"/>
        <n v="71383.95"/>
        <n v="94257.22"/>
        <n v="87896.34"/>
        <n v="127096.85"/>
        <n v="82931.520000000004"/>
        <n v="108436.95"/>
        <n v="75441.240000000005"/>
        <n v="58493.2"/>
        <n v="52218.28"/>
        <n v="126046.8"/>
        <n v="124746.72"/>
        <n v="40370.339999999997"/>
        <n v="113760.79"/>
        <n v="107737.52"/>
        <n v="95475.3"/>
        <n v="72878.62"/>
        <n v="110984.2"/>
        <n v="33975.4"/>
        <n v="98481.39"/>
        <n v="97404.6"/>
        <n v="10036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s v="Ches Bonnell"/>
    <x v="0"/>
    <x v="0"/>
    <x v="0"/>
    <x v="0"/>
    <x v="0"/>
    <x v="0"/>
    <x v="0"/>
    <n v="8.7999999999999995E-2"/>
    <n v="7748.4"/>
    <x v="0"/>
  </r>
  <r>
    <s v="Garwin Peasegood"/>
    <x v="1"/>
    <x v="1"/>
    <x v="1"/>
    <x v="0"/>
    <x v="1"/>
    <x v="0"/>
    <x v="1"/>
    <n v="4.2999999999999997E-2"/>
    <n v="2933.4599999999996"/>
    <x v="1"/>
  </r>
  <r>
    <s v="Saunders Blumson"/>
    <x v="2"/>
    <x v="2"/>
    <x v="2"/>
    <x v="1"/>
    <x v="0"/>
    <x v="0"/>
    <x v="2"/>
    <n v="6.4000000000000001E-2"/>
    <n v="3607.6800000000003"/>
    <x v="2"/>
  </r>
  <r>
    <s v="Gardy Grigorey"/>
    <x v="1"/>
    <x v="3"/>
    <x v="3"/>
    <x v="1"/>
    <x v="2"/>
    <x v="1"/>
    <x v="3"/>
    <n v="0.01"/>
    <n v="1070.9000000000001"/>
    <x v="3"/>
  </r>
  <r>
    <s v="Marlie Charsley"/>
    <x v="0"/>
    <x v="3"/>
    <x v="4"/>
    <x v="2"/>
    <x v="2"/>
    <x v="1"/>
    <x v="3"/>
    <n v="0.01"/>
    <n v="1084.5"/>
    <x v="4"/>
  </r>
  <r>
    <s v="Adella Hartshorne"/>
    <x v="1"/>
    <x v="4"/>
    <x v="5"/>
    <x v="0"/>
    <x v="3"/>
    <x v="0"/>
    <x v="4"/>
    <n v="2.7E-2"/>
    <n v="1111.32"/>
    <x v="5"/>
  </r>
  <r>
    <s v="Rasla Fisby"/>
    <x v="0"/>
    <x v="2"/>
    <x v="6"/>
    <x v="2"/>
    <x v="0"/>
    <x v="1"/>
    <x v="3"/>
    <n v="6.4000000000000001E-2"/>
    <n v="6976"/>
    <x v="6"/>
  </r>
  <r>
    <s v="Willi Vasey"/>
    <x v="1"/>
    <x v="3"/>
    <x v="7"/>
    <x v="1"/>
    <x v="3"/>
    <x v="0"/>
    <x v="4"/>
    <n v="2.8000000000000001E-2"/>
    <n v="1204.56"/>
    <x v="7"/>
  </r>
  <r>
    <s v="Selby Hacker"/>
    <x v="0"/>
    <x v="5"/>
    <x v="8"/>
    <x v="0"/>
    <x v="3"/>
    <x v="0"/>
    <x v="5"/>
    <n v="2.4E-2"/>
    <n v="907.2"/>
    <x v="8"/>
  </r>
  <r>
    <s v="Stefa Eggleston"/>
    <x v="0"/>
    <x v="0"/>
    <x v="9"/>
    <x v="1"/>
    <x v="3"/>
    <x v="0"/>
    <x v="0"/>
    <n v="2.1000000000000001E-2"/>
    <n v="1855.98"/>
    <x v="9"/>
  </r>
  <r>
    <s v="Phylys Benitez"/>
    <x v="1"/>
    <x v="6"/>
    <x v="10"/>
    <x v="2"/>
    <x v="3"/>
    <x v="0"/>
    <x v="0"/>
    <n v="3.2000000000000001E-2"/>
    <n v="2701.44"/>
    <x v="10"/>
  </r>
  <r>
    <s v="Ronnie Sinyard"/>
    <x v="1"/>
    <x v="2"/>
    <x v="11"/>
    <x v="2"/>
    <x v="1"/>
    <x v="1"/>
    <x v="3"/>
    <n v="5.3999999999999999E-2"/>
    <n v="5495.04"/>
    <x v="11"/>
  </r>
  <r>
    <s v="Axel Grigaut"/>
    <x v="0"/>
    <x v="0"/>
    <x v="12"/>
    <x v="2"/>
    <x v="2"/>
    <x v="1"/>
    <x v="6"/>
    <n v="1.2E-2"/>
    <n v="1329.3600000000001"/>
    <x v="12"/>
  </r>
  <r>
    <s v="Timmi Durran"/>
    <x v="0"/>
    <x v="4"/>
    <x v="13"/>
    <x v="2"/>
    <x v="1"/>
    <x v="0"/>
    <x v="1"/>
    <n v="5.3999999999999999E-2"/>
    <n v="3695.22"/>
    <x v="13"/>
  </r>
  <r>
    <s v="Minna Showler"/>
    <x v="1"/>
    <x v="7"/>
    <x v="14"/>
    <x v="1"/>
    <x v="1"/>
    <x v="1"/>
    <x v="3"/>
    <n v="5.8999999999999997E-2"/>
    <n v="6216.83"/>
    <x v="14"/>
  </r>
  <r>
    <s v="Dyanne Strafen"/>
    <x v="0"/>
    <x v="1"/>
    <x v="15"/>
    <x v="0"/>
    <x v="3"/>
    <x v="1"/>
    <x v="6"/>
    <n v="3.5000000000000003E-2"/>
    <n v="3983.0000000000005"/>
    <x v="15"/>
  </r>
  <r>
    <s v="Dorolice Farry"/>
    <x v="1"/>
    <x v="0"/>
    <x v="16"/>
    <x v="1"/>
    <x v="3"/>
    <x v="0"/>
    <x v="7"/>
    <n v="2.1000000000000001E-2"/>
    <n v="1602.3000000000002"/>
    <x v="16"/>
  </r>
  <r>
    <s v="Elliot Tuplin"/>
    <x v="1"/>
    <x v="0"/>
    <x v="17"/>
    <x v="1"/>
    <x v="3"/>
    <x v="0"/>
    <x v="4"/>
    <n v="2.1000000000000001E-2"/>
    <n v="935.13000000000011"/>
    <x v="17"/>
  </r>
  <r>
    <s v="Lion Adcock"/>
    <x v="1"/>
    <x v="2"/>
    <x v="18"/>
    <x v="0"/>
    <x v="3"/>
    <x v="0"/>
    <x v="1"/>
    <n v="2.1000000000000001E-2"/>
    <n v="1337.91"/>
    <x v="18"/>
  </r>
  <r>
    <s v="Vic Radolf"/>
    <x v="1"/>
    <x v="6"/>
    <x v="19"/>
    <x v="2"/>
    <x v="0"/>
    <x v="0"/>
    <x v="1"/>
    <n v="6.2E-2"/>
    <n v="3892.36"/>
    <x v="19"/>
  </r>
  <r>
    <s v="Tiffani Mecozzi"/>
    <x v="1"/>
    <x v="7"/>
    <x v="20"/>
    <x v="0"/>
    <x v="3"/>
    <x v="1"/>
    <x v="6"/>
    <n v="0.04"/>
    <n v="4790"/>
    <x v="20"/>
  </r>
  <r>
    <s v="Jeane Bermingham"/>
    <x v="0"/>
    <x v="8"/>
    <x v="21"/>
    <x v="1"/>
    <x v="4"/>
    <x v="1"/>
    <x v="6"/>
    <n v="5.0000000000000001E-3"/>
    <n v="584.9"/>
    <x v="21"/>
  </r>
  <r>
    <s v="Gavan Puttan"/>
    <x v="0"/>
    <x v="9"/>
    <x v="22"/>
    <x v="2"/>
    <x v="1"/>
    <x v="0"/>
    <x v="5"/>
    <n v="5.8000000000000003E-2"/>
    <n v="2084.52"/>
    <x v="22"/>
  </r>
  <r>
    <s v="Danielle Johananoff"/>
    <x v="0"/>
    <x v="10"/>
    <x v="23"/>
    <x v="0"/>
    <x v="3"/>
    <x v="1"/>
    <x v="3"/>
    <n v="2.3E-2"/>
    <n v="2507.92"/>
    <x v="23"/>
  </r>
  <r>
    <s v="Rafaelita Blaksland"/>
    <x v="1"/>
    <x v="10"/>
    <x v="24"/>
    <x v="1"/>
    <x v="1"/>
    <x v="1"/>
    <x v="3"/>
    <n v="5.2999999999999999E-2"/>
    <n v="5785.48"/>
    <x v="24"/>
  </r>
  <r>
    <s v="Brit Hamnett"/>
    <x v="0"/>
    <x v="4"/>
    <x v="25"/>
    <x v="2"/>
    <x v="3"/>
    <x v="0"/>
    <x v="7"/>
    <n v="2.7E-2"/>
    <n v="2039.58"/>
    <x v="25"/>
  </r>
  <r>
    <s v="Mable Phythian"/>
    <x v="1"/>
    <x v="1"/>
    <x v="26"/>
    <x v="1"/>
    <x v="3"/>
    <x v="0"/>
    <x v="5"/>
    <n v="3.5000000000000003E-2"/>
    <n v="1050"/>
    <x v="26"/>
  </r>
  <r>
    <s v="Joella Maevela"/>
    <x v="1"/>
    <x v="0"/>
    <x v="27"/>
    <x v="2"/>
    <x v="1"/>
    <x v="0"/>
    <x v="7"/>
    <n v="5.0999999999999997E-2"/>
    <n v="3886.7099999999996"/>
    <x v="27"/>
  </r>
  <r>
    <s v="Obidiah Westrope"/>
    <x v="0"/>
    <x v="2"/>
    <x v="28"/>
    <x v="1"/>
    <x v="1"/>
    <x v="1"/>
    <x v="3"/>
    <n v="5.3999999999999999E-2"/>
    <n v="5856.84"/>
    <x v="28"/>
  </r>
  <r>
    <s v="Murry Dryburgh"/>
    <x v="0"/>
    <x v="8"/>
    <x v="29"/>
    <x v="1"/>
    <x v="2"/>
    <x v="0"/>
    <x v="1"/>
    <n v="0.02"/>
    <n v="1381.4"/>
    <x v="29"/>
  </r>
  <r>
    <s v="Abbie Tann"/>
    <x v="1"/>
    <x v="5"/>
    <x v="30"/>
    <x v="0"/>
    <x v="1"/>
    <x v="1"/>
    <x v="6"/>
    <n v="0.05"/>
    <n v="5826"/>
    <x v="30"/>
  </r>
  <r>
    <s v="Bennett Gimenez"/>
    <x v="1"/>
    <x v="4"/>
    <x v="31"/>
    <x v="2"/>
    <x v="1"/>
    <x v="0"/>
    <x v="5"/>
    <n v="5.3999999999999999E-2"/>
    <n v="1968.84"/>
    <x v="31"/>
  </r>
  <r>
    <s v="Isa Mogie"/>
    <x v="1"/>
    <x v="7"/>
    <x v="32"/>
    <x v="1"/>
    <x v="1"/>
    <x v="0"/>
    <x v="2"/>
    <n v="5.8999999999999997E-2"/>
    <n v="3006.0499999999997"/>
    <x v="32"/>
  </r>
  <r>
    <s v="Yves Clunie"/>
    <x v="1"/>
    <x v="11"/>
    <x v="33"/>
    <x v="0"/>
    <x v="3"/>
    <x v="0"/>
    <x v="7"/>
    <n v="3.5000000000000003E-2"/>
    <n v="2640.4"/>
    <x v="33"/>
  </r>
  <r>
    <s v="Iain Wiburn"/>
    <x v="1"/>
    <x v="0"/>
    <x v="34"/>
    <x v="1"/>
    <x v="3"/>
    <x v="0"/>
    <x v="0"/>
    <n v="2.1000000000000001E-2"/>
    <n v="1779.96"/>
    <x v="34"/>
  </r>
  <r>
    <s v="Nonah Bissell"/>
    <x v="0"/>
    <x v="1"/>
    <x v="35"/>
    <x v="1"/>
    <x v="2"/>
    <x v="0"/>
    <x v="0"/>
    <n v="1.0999999999999999E-2"/>
    <n v="904.64"/>
    <x v="35"/>
  </r>
  <r>
    <s v="Mendel Gentsch"/>
    <x v="0"/>
    <x v="4"/>
    <x v="36"/>
    <x v="0"/>
    <x v="4"/>
    <x v="0"/>
    <x v="8"/>
    <n v="5.0000000000000001E-3"/>
    <n v="141.65"/>
    <x v="36"/>
  </r>
  <r>
    <s v="Alfred Peplay"/>
    <x v="1"/>
    <x v="4"/>
    <x v="37"/>
    <x v="0"/>
    <x v="0"/>
    <x v="0"/>
    <x v="1"/>
    <n v="7.5999999999999998E-2"/>
    <n v="4604.08"/>
    <x v="37"/>
  </r>
  <r>
    <s v="Adelina Cheeseman"/>
    <x v="0"/>
    <x v="3"/>
    <x v="38"/>
    <x v="1"/>
    <x v="0"/>
    <x v="0"/>
    <x v="4"/>
    <n v="7.5999999999999998E-2"/>
    <n v="3458.7599999999998"/>
    <x v="38"/>
  </r>
  <r>
    <s v="Minetta Parsons"/>
    <x v="1"/>
    <x v="4"/>
    <x v="39"/>
    <x v="2"/>
    <x v="1"/>
    <x v="1"/>
    <x v="6"/>
    <n v="5.3999999999999999E-2"/>
    <n v="5981.58"/>
    <x v="39"/>
  </r>
  <r>
    <s v="Hobard Benninger"/>
    <x v="1"/>
    <x v="6"/>
    <x v="40"/>
    <x v="2"/>
    <x v="3"/>
    <x v="0"/>
    <x v="0"/>
    <n v="3.2000000000000001E-2"/>
    <n v="2781.44"/>
    <x v="40"/>
  </r>
  <r>
    <s v="Fancy Bonin"/>
    <x v="2"/>
    <x v="7"/>
    <x v="41"/>
    <x v="0"/>
    <x v="1"/>
    <x v="0"/>
    <x v="0"/>
    <n v="5.8999999999999997E-2"/>
    <n v="4996.12"/>
    <x v="41"/>
  </r>
  <r>
    <s v="Laura Gomar"/>
    <x v="1"/>
    <x v="8"/>
    <x v="42"/>
    <x v="0"/>
    <x v="2"/>
    <x v="0"/>
    <x v="5"/>
    <n v="0.02"/>
    <n v="737.2"/>
    <x v="42"/>
  </r>
  <r>
    <s v="Beatrix Schoales"/>
    <x v="2"/>
    <x v="0"/>
    <x v="43"/>
    <x v="1"/>
    <x v="3"/>
    <x v="1"/>
    <x v="6"/>
    <n v="2.1000000000000001E-2"/>
    <n v="2394.21"/>
    <x v="43"/>
  </r>
  <r>
    <s v="Clemmie Hebblewaite"/>
    <x v="2"/>
    <x v="10"/>
    <x v="44"/>
    <x v="1"/>
    <x v="4"/>
    <x v="0"/>
    <x v="2"/>
    <n v="5.0000000000000001E-3"/>
    <n v="270.64999999999998"/>
    <x v="44"/>
  </r>
  <r>
    <s v="Issie Crippes"/>
    <x v="1"/>
    <x v="6"/>
    <x v="45"/>
    <x v="2"/>
    <x v="0"/>
    <x v="0"/>
    <x v="0"/>
    <n v="6.2E-2"/>
    <n v="5066.6400000000003"/>
    <x v="45"/>
  </r>
  <r>
    <s v="Vasily MacVanamy"/>
    <x v="0"/>
    <x v="4"/>
    <x v="46"/>
    <x v="0"/>
    <x v="3"/>
    <x v="0"/>
    <x v="0"/>
    <n v="2.7E-2"/>
    <n v="2280.69"/>
    <x v="46"/>
  </r>
  <r>
    <s v="Aile Strathearn"/>
    <x v="1"/>
    <x v="11"/>
    <x v="47"/>
    <x v="0"/>
    <x v="1"/>
    <x v="1"/>
    <x v="6"/>
    <n v="5.8000000000000003E-2"/>
    <n v="6646.8"/>
    <x v="47"/>
  </r>
  <r>
    <s v="Shellysheldon Mahady"/>
    <x v="0"/>
    <x v="7"/>
    <x v="48"/>
    <x v="0"/>
    <x v="4"/>
    <x v="1"/>
    <x v="6"/>
    <n v="5.0000000000000001E-3"/>
    <n v="573.45000000000005"/>
    <x v="48"/>
  </r>
  <r>
    <s v="Laney Renne"/>
    <x v="0"/>
    <x v="1"/>
    <x v="49"/>
    <x v="1"/>
    <x v="1"/>
    <x v="0"/>
    <x v="2"/>
    <n v="4.2999999999999997E-2"/>
    <n v="2466.0499999999997"/>
    <x v="49"/>
  </r>
  <r>
    <s v="Trace Sidsaff"/>
    <x v="1"/>
    <x v="9"/>
    <x v="50"/>
    <x v="1"/>
    <x v="2"/>
    <x v="0"/>
    <x v="2"/>
    <n v="1.2E-2"/>
    <n v="614.4"/>
    <x v="50"/>
  </r>
  <r>
    <s v="Kelly Corkitt"/>
    <x v="1"/>
    <x v="4"/>
    <x v="51"/>
    <x v="0"/>
    <x v="2"/>
    <x v="0"/>
    <x v="0"/>
    <n v="1.2999999999999999E-2"/>
    <n v="1108.3799999999999"/>
    <x v="51"/>
  </r>
  <r>
    <s v="Karlen McCaffrey"/>
    <x v="1"/>
    <x v="10"/>
    <x v="52"/>
    <x v="1"/>
    <x v="4"/>
    <x v="0"/>
    <x v="7"/>
    <n v="5.0000000000000001E-3"/>
    <n v="356.15000000000003"/>
    <x v="52"/>
  </r>
  <r>
    <s v="Jordain Sparkwill"/>
    <x v="1"/>
    <x v="6"/>
    <x v="53"/>
    <x v="2"/>
    <x v="1"/>
    <x v="1"/>
    <x v="3"/>
    <n v="4.1000000000000002E-2"/>
    <n v="4414.0600000000004"/>
    <x v="53"/>
  </r>
  <r>
    <s v="Billie Croucher"/>
    <x v="1"/>
    <x v="1"/>
    <x v="54"/>
    <x v="1"/>
    <x v="2"/>
    <x v="0"/>
    <x v="7"/>
    <n v="1.0999999999999999E-2"/>
    <n v="827.53"/>
    <x v="54"/>
  </r>
  <r>
    <s v="Izzy Brisco"/>
    <x v="1"/>
    <x v="11"/>
    <x v="55"/>
    <x v="2"/>
    <x v="3"/>
    <x v="1"/>
    <x v="3"/>
    <n v="3.5000000000000003E-2"/>
    <n v="3782.8"/>
    <x v="55"/>
  </r>
  <r>
    <s v="Ignacius Losel"/>
    <x v="0"/>
    <x v="2"/>
    <x v="56"/>
    <x v="1"/>
    <x v="1"/>
    <x v="0"/>
    <x v="8"/>
    <n v="5.3999999999999999E-2"/>
    <n v="1537.92"/>
    <x v="56"/>
  </r>
  <r>
    <s v="Peggi Bullas"/>
    <x v="0"/>
    <x v="3"/>
    <x v="57"/>
    <x v="2"/>
    <x v="3"/>
    <x v="0"/>
    <x v="2"/>
    <n v="2.8000000000000001E-2"/>
    <n v="1585.3600000000001"/>
    <x v="57"/>
  </r>
  <r>
    <s v="Dyna Doucette"/>
    <x v="0"/>
    <x v="0"/>
    <x v="58"/>
    <x v="2"/>
    <x v="3"/>
    <x v="1"/>
    <x v="3"/>
    <n v="2.1000000000000001E-2"/>
    <n v="2174.5500000000002"/>
    <x v="58"/>
  </r>
  <r>
    <s v="Marcellina Kitt"/>
    <x v="1"/>
    <x v="5"/>
    <x v="59"/>
    <x v="1"/>
    <x v="0"/>
    <x v="0"/>
    <x v="7"/>
    <n v="7.2999999999999995E-2"/>
    <n v="5730.5"/>
    <x v="59"/>
  </r>
  <r>
    <s v="Shela Goade"/>
    <x v="0"/>
    <x v="2"/>
    <x v="60"/>
    <x v="1"/>
    <x v="1"/>
    <x v="1"/>
    <x v="9"/>
    <n v="5.3999999999999999E-2"/>
    <n v="5072.22"/>
    <x v="60"/>
  </r>
  <r>
    <s v="Christopher Kezourec"/>
    <x v="0"/>
    <x v="7"/>
    <x v="61"/>
    <x v="1"/>
    <x v="4"/>
    <x v="0"/>
    <x v="2"/>
    <n v="5.0000000000000001E-3"/>
    <n v="276.55"/>
    <x v="61"/>
  </r>
  <r>
    <s v="Larry Pioch"/>
    <x v="0"/>
    <x v="8"/>
    <x v="62"/>
    <x v="2"/>
    <x v="2"/>
    <x v="0"/>
    <x v="4"/>
    <n v="0.02"/>
    <n v="993.4"/>
    <x v="62"/>
  </r>
  <r>
    <s v="Reidar Skechley"/>
    <x v="0"/>
    <x v="6"/>
    <x v="63"/>
    <x v="2"/>
    <x v="3"/>
    <x v="0"/>
    <x v="4"/>
    <n v="3.2000000000000001E-2"/>
    <n v="1304.6400000000001"/>
    <x v="63"/>
  </r>
  <r>
    <s v="Bari Toffano"/>
    <x v="0"/>
    <x v="6"/>
    <x v="64"/>
    <x v="1"/>
    <x v="2"/>
    <x v="1"/>
    <x v="3"/>
    <n v="0.01"/>
    <n v="1067.8"/>
    <x v="64"/>
  </r>
  <r>
    <s v="Robinia Scholling"/>
    <x v="1"/>
    <x v="4"/>
    <x v="65"/>
    <x v="1"/>
    <x v="3"/>
    <x v="1"/>
    <x v="3"/>
    <n v="2.7E-2"/>
    <n v="2719.71"/>
    <x v="65"/>
  </r>
  <r>
    <s v="Grover Cooksey"/>
    <x v="2"/>
    <x v="10"/>
    <x v="66"/>
    <x v="1"/>
    <x v="2"/>
    <x v="0"/>
    <x v="7"/>
    <n v="1.4999999999999999E-2"/>
    <n v="1119.3"/>
    <x v="66"/>
  </r>
  <r>
    <s v="Layton Crayden"/>
    <x v="0"/>
    <x v="6"/>
    <x v="67"/>
    <x v="1"/>
    <x v="3"/>
    <x v="0"/>
    <x v="4"/>
    <n v="3.2000000000000001E-2"/>
    <n v="1294.4000000000001"/>
    <x v="67"/>
  </r>
  <r>
    <s v="Marlowe Constantine"/>
    <x v="0"/>
    <x v="10"/>
    <x v="68"/>
    <x v="2"/>
    <x v="3"/>
    <x v="0"/>
    <x v="1"/>
    <n v="2.3E-2"/>
    <n v="1392.8799999999999"/>
    <x v="68"/>
  </r>
  <r>
    <s v="Rhianna McLeoid"/>
    <x v="0"/>
    <x v="2"/>
    <x v="69"/>
    <x v="1"/>
    <x v="3"/>
    <x v="1"/>
    <x v="6"/>
    <n v="2.1000000000000001E-2"/>
    <n v="2412.9"/>
    <x v="69"/>
  </r>
  <r>
    <s v="Alida Welman"/>
    <x v="0"/>
    <x v="4"/>
    <x v="70"/>
    <x v="1"/>
    <x v="3"/>
    <x v="0"/>
    <x v="1"/>
    <n v="2.7E-2"/>
    <n v="1886.22"/>
    <x v="70"/>
  </r>
  <r>
    <s v="Jacobo Lasham"/>
    <x v="1"/>
    <x v="10"/>
    <x v="71"/>
    <x v="1"/>
    <x v="4"/>
    <x v="0"/>
    <x v="2"/>
    <n v="5.0000000000000001E-3"/>
    <n v="256.60000000000002"/>
    <x v="71"/>
  </r>
  <r>
    <s v="Rhody Odhams"/>
    <x v="0"/>
    <x v="7"/>
    <x v="72"/>
    <x v="0"/>
    <x v="1"/>
    <x v="1"/>
    <x v="3"/>
    <n v="5.8999999999999997E-2"/>
    <n v="6112.4"/>
    <x v="72"/>
  </r>
  <r>
    <s v="Zach Polon"/>
    <x v="0"/>
    <x v="11"/>
    <x v="73"/>
    <x v="1"/>
    <x v="2"/>
    <x v="0"/>
    <x v="2"/>
    <n v="1.2999999999999999E-2"/>
    <n v="696.02"/>
    <x v="73"/>
  </r>
  <r>
    <s v="Taddeo Jovis"/>
    <x v="1"/>
    <x v="0"/>
    <x v="74"/>
    <x v="2"/>
    <x v="2"/>
    <x v="1"/>
    <x v="9"/>
    <n v="1.2E-2"/>
    <n v="1184.8800000000001"/>
    <x v="74"/>
  </r>
  <r>
    <s v="Katerine Lohden"/>
    <x v="0"/>
    <x v="3"/>
    <x v="75"/>
    <x v="1"/>
    <x v="3"/>
    <x v="1"/>
    <x v="6"/>
    <n v="2.8000000000000001E-2"/>
    <n v="3222.52"/>
    <x v="75"/>
  </r>
  <r>
    <s v="Jakob Philippe"/>
    <x v="0"/>
    <x v="11"/>
    <x v="76"/>
    <x v="1"/>
    <x v="1"/>
    <x v="0"/>
    <x v="2"/>
    <n v="5.8000000000000003E-2"/>
    <n v="3010.78"/>
    <x v="76"/>
  </r>
  <r>
    <s v="Fred Dudeney"/>
    <x v="0"/>
    <x v="10"/>
    <x v="77"/>
    <x v="0"/>
    <x v="2"/>
    <x v="0"/>
    <x v="0"/>
    <n v="1.4999999999999999E-2"/>
    <n v="1330.35"/>
    <x v="77"/>
  </r>
  <r>
    <s v="Brose MacCorkell"/>
    <x v="1"/>
    <x v="4"/>
    <x v="22"/>
    <x v="1"/>
    <x v="3"/>
    <x v="0"/>
    <x v="5"/>
    <n v="2.7E-2"/>
    <n v="970.38"/>
    <x v="78"/>
  </r>
  <r>
    <s v="Madelene Upcott"/>
    <x v="0"/>
    <x v="2"/>
    <x v="78"/>
    <x v="2"/>
    <x v="3"/>
    <x v="1"/>
    <x v="3"/>
    <n v="2.1000000000000001E-2"/>
    <n v="2292.9900000000002"/>
    <x v="79"/>
  </r>
  <r>
    <s v="Cara Havers"/>
    <x v="0"/>
    <x v="11"/>
    <x v="79"/>
    <x v="0"/>
    <x v="1"/>
    <x v="0"/>
    <x v="0"/>
    <n v="5.8000000000000003E-2"/>
    <n v="5197.38"/>
    <x v="80"/>
  </r>
  <r>
    <s v="Gisella Mewe"/>
    <x v="1"/>
    <x v="3"/>
    <x v="80"/>
    <x v="2"/>
    <x v="1"/>
    <x v="1"/>
    <x v="3"/>
    <n v="4.9000000000000002E-2"/>
    <n v="5378.24"/>
    <x v="81"/>
  </r>
  <r>
    <s v="Daryn Kniveton"/>
    <x v="1"/>
    <x v="11"/>
    <x v="81"/>
    <x v="0"/>
    <x v="2"/>
    <x v="1"/>
    <x v="3"/>
    <n v="1.2999999999999999E-2"/>
    <n v="1409.07"/>
    <x v="82"/>
  </r>
  <r>
    <s v="Stormy Church"/>
    <x v="0"/>
    <x v="8"/>
    <x v="82"/>
    <x v="0"/>
    <x v="4"/>
    <x v="0"/>
    <x v="8"/>
    <n v="5.0000000000000001E-3"/>
    <n v="149.4"/>
    <x v="83"/>
  </r>
  <r>
    <s v="Cull Nannetti"/>
    <x v="0"/>
    <x v="3"/>
    <x v="83"/>
    <x v="1"/>
    <x v="3"/>
    <x v="0"/>
    <x v="1"/>
    <n v="2.8000000000000001E-2"/>
    <n v="1906.52"/>
    <x v="84"/>
  </r>
  <r>
    <s v="Konstanze Wyleman"/>
    <x v="0"/>
    <x v="1"/>
    <x v="84"/>
    <x v="2"/>
    <x v="3"/>
    <x v="1"/>
    <x v="9"/>
    <n v="3.5000000000000003E-2"/>
    <n v="3178.0000000000005"/>
    <x v="85"/>
  </r>
  <r>
    <s v="Vernor Atyea"/>
    <x v="1"/>
    <x v="7"/>
    <x v="85"/>
    <x v="1"/>
    <x v="1"/>
    <x v="1"/>
    <x v="3"/>
    <n v="5.8999999999999997E-2"/>
    <n v="6072.87"/>
    <x v="86"/>
  </r>
  <r>
    <s v="Tris Hynard"/>
    <x v="1"/>
    <x v="6"/>
    <x v="86"/>
    <x v="1"/>
    <x v="3"/>
    <x v="0"/>
    <x v="8"/>
    <n v="3.2000000000000001E-2"/>
    <n v="930.56000000000006"/>
    <x v="87"/>
  </r>
  <r>
    <s v="Calvin O'Carroll"/>
    <x v="1"/>
    <x v="8"/>
    <x v="87"/>
    <x v="2"/>
    <x v="0"/>
    <x v="0"/>
    <x v="4"/>
    <n v="8.4000000000000005E-2"/>
    <n v="3733.8"/>
    <x v="88"/>
  </r>
  <r>
    <s v="Jessica Burditt"/>
    <x v="1"/>
    <x v="10"/>
    <x v="88"/>
    <x v="1"/>
    <x v="3"/>
    <x v="1"/>
    <x v="9"/>
    <n v="2.3E-2"/>
    <n v="2233.7599999999998"/>
    <x v="89"/>
  </r>
  <r>
    <s v="Aurelea Devitt"/>
    <x v="0"/>
    <x v="3"/>
    <x v="89"/>
    <x v="2"/>
    <x v="3"/>
    <x v="0"/>
    <x v="2"/>
    <n v="2.8000000000000001E-2"/>
    <n v="1647.52"/>
    <x v="90"/>
  </r>
  <r>
    <s v="Meryl Waggatt"/>
    <x v="1"/>
    <x v="5"/>
    <x v="90"/>
    <x v="1"/>
    <x v="1"/>
    <x v="0"/>
    <x v="7"/>
    <n v="0.05"/>
    <n v="3853"/>
    <x v="91"/>
  </r>
  <r>
    <s v="Evyn Fyrth"/>
    <x v="0"/>
    <x v="3"/>
    <x v="91"/>
    <x v="1"/>
    <x v="3"/>
    <x v="1"/>
    <x v="9"/>
    <n v="2.8000000000000001E-2"/>
    <n v="2522.2400000000002"/>
    <x v="92"/>
  </r>
  <r>
    <s v="Sarene Creeboe"/>
    <x v="0"/>
    <x v="6"/>
    <x v="92"/>
    <x v="1"/>
    <x v="3"/>
    <x v="0"/>
    <x v="5"/>
    <n v="3.2000000000000001E-2"/>
    <n v="1146.56"/>
    <x v="93"/>
  </r>
  <r>
    <s v="Steven Labat"/>
    <x v="0"/>
    <x v="2"/>
    <x v="93"/>
    <x v="1"/>
    <x v="3"/>
    <x v="0"/>
    <x v="5"/>
    <n v="2.1000000000000001E-2"/>
    <n v="779.31000000000006"/>
    <x v="94"/>
  </r>
  <r>
    <s v="Lindy Guillet"/>
    <x v="0"/>
    <x v="7"/>
    <x v="94"/>
    <x v="2"/>
    <x v="2"/>
    <x v="1"/>
    <x v="6"/>
    <n v="1.9E-2"/>
    <n v="2142.8200000000002"/>
    <x v="95"/>
  </r>
  <r>
    <s v="Loren Rettie"/>
    <x v="1"/>
    <x v="1"/>
    <x v="95"/>
    <x v="1"/>
    <x v="3"/>
    <x v="1"/>
    <x v="9"/>
    <n v="3.5000000000000003E-2"/>
    <n v="3360.0000000000005"/>
    <x v="96"/>
  </r>
  <r>
    <s v="Daron Biaggioli"/>
    <x v="1"/>
    <x v="6"/>
    <x v="96"/>
    <x v="1"/>
    <x v="3"/>
    <x v="1"/>
    <x v="6"/>
    <n v="3.2000000000000001E-2"/>
    <n v="3601.6"/>
    <x v="97"/>
  </r>
  <r>
    <s v="Georg Dinnage"/>
    <x v="0"/>
    <x v="7"/>
    <x v="97"/>
    <x v="1"/>
    <x v="2"/>
    <x v="0"/>
    <x v="0"/>
    <n v="1.9E-2"/>
    <n v="1678.27"/>
    <x v="98"/>
  </r>
  <r>
    <s v="Ewart Hovel"/>
    <x v="1"/>
    <x v="7"/>
    <x v="98"/>
    <x v="0"/>
    <x v="1"/>
    <x v="1"/>
    <x v="6"/>
    <n v="5.8999999999999997E-2"/>
    <n v="6889.4299999999994"/>
    <x v="99"/>
  </r>
  <r>
    <s v="Archaimbaud Pinchin"/>
    <x v="0"/>
    <x v="11"/>
    <x v="99"/>
    <x v="1"/>
    <x v="3"/>
    <x v="0"/>
    <x v="4"/>
    <n v="3.5000000000000003E-2"/>
    <n v="1409.45"/>
    <x v="100"/>
  </r>
  <r>
    <s v="Garwood Penhale"/>
    <x v="1"/>
    <x v="5"/>
    <x v="100"/>
    <x v="1"/>
    <x v="0"/>
    <x v="1"/>
    <x v="9"/>
    <n v="7.2999999999999995E-2"/>
    <n v="7054.7199999999993"/>
    <x v="101"/>
  </r>
  <r>
    <s v="Valentia Etteridge"/>
    <x v="1"/>
    <x v="5"/>
    <x v="101"/>
    <x v="0"/>
    <x v="3"/>
    <x v="1"/>
    <x v="6"/>
    <n v="2.4E-2"/>
    <n v="2834.4"/>
    <x v="102"/>
  </r>
  <r>
    <s v="Courtney Given"/>
    <x v="0"/>
    <x v="1"/>
    <x v="102"/>
    <x v="2"/>
    <x v="3"/>
    <x v="0"/>
    <x v="4"/>
    <n v="3.5000000000000003E-2"/>
    <n v="1526.0000000000002"/>
    <x v="103"/>
  </r>
  <r>
    <s v="Claudetta Petherick"/>
    <x v="1"/>
    <x v="2"/>
    <x v="103"/>
    <x v="2"/>
    <x v="2"/>
    <x v="0"/>
    <x v="2"/>
    <n v="1.9E-2"/>
    <n v="1035.8799999999999"/>
    <x v="104"/>
  </r>
  <r>
    <s v="Eberto William"/>
    <x v="1"/>
    <x v="8"/>
    <x v="104"/>
    <x v="2"/>
    <x v="3"/>
    <x v="0"/>
    <x v="2"/>
    <n v="3.3000000000000002E-2"/>
    <n v="1905.75"/>
    <x v="105"/>
  </r>
  <r>
    <s v="Bernie Gorges"/>
    <x v="1"/>
    <x v="7"/>
    <x v="105"/>
    <x v="0"/>
    <x v="3"/>
    <x v="1"/>
    <x v="9"/>
    <n v="0.04"/>
    <n v="3998.8"/>
    <x v="106"/>
  </r>
  <r>
    <s v="Myrle Prandoni"/>
    <x v="0"/>
    <x v="0"/>
    <x v="106"/>
    <x v="1"/>
    <x v="0"/>
    <x v="0"/>
    <x v="1"/>
    <n v="8.7999999999999995E-2"/>
    <n v="5473.5999999999995"/>
    <x v="107"/>
  </r>
  <r>
    <s v="Josepha Keningham"/>
    <x v="0"/>
    <x v="4"/>
    <x v="107"/>
    <x v="1"/>
    <x v="3"/>
    <x v="0"/>
    <x v="4"/>
    <n v="2.7E-2"/>
    <n v="1160.73"/>
    <x v="108"/>
  </r>
  <r>
    <s v="Garrick Hadwick"/>
    <x v="0"/>
    <x v="3"/>
    <x v="108"/>
    <x v="2"/>
    <x v="3"/>
    <x v="1"/>
    <x v="6"/>
    <n v="2.8000000000000001E-2"/>
    <n v="3298.6800000000003"/>
    <x v="109"/>
  </r>
  <r>
    <s v="Nessy Baskwell"/>
    <x v="0"/>
    <x v="10"/>
    <x v="109"/>
    <x v="1"/>
    <x v="3"/>
    <x v="0"/>
    <x v="2"/>
    <n v="2.3E-2"/>
    <n v="1336.99"/>
    <x v="110"/>
  </r>
  <r>
    <s v="Rosco Cogley"/>
    <x v="0"/>
    <x v="10"/>
    <x v="110"/>
    <x v="2"/>
    <x v="3"/>
    <x v="0"/>
    <x v="0"/>
    <n v="2.3E-2"/>
    <n v="1997.32"/>
    <x v="111"/>
  </r>
  <r>
    <s v="Camille Baldinotti"/>
    <x v="1"/>
    <x v="6"/>
    <x v="111"/>
    <x v="0"/>
    <x v="1"/>
    <x v="0"/>
    <x v="4"/>
    <n v="4.1000000000000002E-2"/>
    <n v="1709.7"/>
    <x v="112"/>
  </r>
  <r>
    <s v="Crawford Scad"/>
    <x v="0"/>
    <x v="4"/>
    <x v="112"/>
    <x v="1"/>
    <x v="3"/>
    <x v="0"/>
    <x v="7"/>
    <n v="2.7E-2"/>
    <n v="1967.76"/>
    <x v="113"/>
  </r>
  <r>
    <s v="Larry Pioch"/>
    <x v="0"/>
    <x v="8"/>
    <x v="62"/>
    <x v="2"/>
    <x v="1"/>
    <x v="0"/>
    <x v="4"/>
    <n v="5.3999999999999999E-2"/>
    <n v="2682.18"/>
    <x v="114"/>
  </r>
  <r>
    <s v="Judie Di Bernardo"/>
    <x v="0"/>
    <x v="9"/>
    <x v="113"/>
    <x v="2"/>
    <x v="3"/>
    <x v="1"/>
    <x v="6"/>
    <n v="0.02"/>
    <n v="2343"/>
    <x v="115"/>
  </r>
  <r>
    <s v="Kakalina Stanaway"/>
    <x v="0"/>
    <x v="4"/>
    <x v="114"/>
    <x v="1"/>
    <x v="2"/>
    <x v="1"/>
    <x v="9"/>
    <n v="1.2999999999999999E-2"/>
    <n v="1261.26"/>
    <x v="116"/>
  </r>
  <r>
    <s v="Juditha Hatherleigh"/>
    <x v="1"/>
    <x v="4"/>
    <x v="115"/>
    <x v="1"/>
    <x v="3"/>
    <x v="0"/>
    <x v="5"/>
    <n v="2.7E-2"/>
    <n v="940.41"/>
    <x v="117"/>
  </r>
  <r>
    <s v="Lanny Beaney"/>
    <x v="0"/>
    <x v="2"/>
    <x v="116"/>
    <x v="2"/>
    <x v="3"/>
    <x v="0"/>
    <x v="5"/>
    <n v="2.1000000000000001E-2"/>
    <n v="813.33"/>
    <x v="118"/>
  </r>
  <r>
    <s v="Jim Perrygo"/>
    <x v="0"/>
    <x v="10"/>
    <x v="117"/>
    <x v="0"/>
    <x v="1"/>
    <x v="1"/>
    <x v="9"/>
    <n v="5.2999999999999999E-2"/>
    <n v="5129.87"/>
    <x v="119"/>
  </r>
  <r>
    <s v="Shannen Crittal"/>
    <x v="1"/>
    <x v="1"/>
    <x v="118"/>
    <x v="1"/>
    <x v="1"/>
    <x v="0"/>
    <x v="1"/>
    <n v="4.2999999999999997E-2"/>
    <n v="2925.72"/>
    <x v="120"/>
  </r>
  <r>
    <s v="Katya Hundy"/>
    <x v="0"/>
    <x v="5"/>
    <x v="119"/>
    <x v="0"/>
    <x v="3"/>
    <x v="0"/>
    <x v="0"/>
    <n v="2.4E-2"/>
    <n v="2124.2400000000002"/>
    <x v="121"/>
  </r>
  <r>
    <s v="Cordelia Djuricic"/>
    <x v="1"/>
    <x v="4"/>
    <x v="120"/>
    <x v="2"/>
    <x v="4"/>
    <x v="0"/>
    <x v="1"/>
    <n v="5.0000000000000001E-3"/>
    <n v="326.75"/>
    <x v="122"/>
  </r>
  <r>
    <s v="Philis Rowlstone"/>
    <x v="1"/>
    <x v="4"/>
    <x v="121"/>
    <x v="0"/>
    <x v="3"/>
    <x v="0"/>
    <x v="0"/>
    <n v="2.7E-2"/>
    <n v="2314.98"/>
    <x v="123"/>
  </r>
  <r>
    <s v="Fedora Graffin"/>
    <x v="0"/>
    <x v="8"/>
    <x v="122"/>
    <x v="0"/>
    <x v="1"/>
    <x v="1"/>
    <x v="9"/>
    <n v="5.3999999999999999E-2"/>
    <n v="4995"/>
    <x v="124"/>
  </r>
  <r>
    <s v="Marjie Bamford"/>
    <x v="0"/>
    <x v="0"/>
    <x v="123"/>
    <x v="2"/>
    <x v="0"/>
    <x v="0"/>
    <x v="0"/>
    <n v="8.7999999999999995E-2"/>
    <n v="7107.7599999999993"/>
    <x v="125"/>
  </r>
  <r>
    <s v="Adella Hartshorne"/>
    <x v="1"/>
    <x v="4"/>
    <x v="5"/>
    <x v="2"/>
    <x v="1"/>
    <x v="0"/>
    <x v="4"/>
    <n v="5.3999999999999999E-2"/>
    <n v="2222.64"/>
    <x v="126"/>
  </r>
  <r>
    <s v="Barney Bonafant"/>
    <x v="1"/>
    <x v="1"/>
    <x v="124"/>
    <x v="2"/>
    <x v="2"/>
    <x v="0"/>
    <x v="4"/>
    <n v="1.0999999999999999E-2"/>
    <n v="528.66"/>
    <x v="127"/>
  </r>
  <r>
    <s v="Nessi Delves"/>
    <x v="0"/>
    <x v="7"/>
    <x v="125"/>
    <x v="1"/>
    <x v="0"/>
    <x v="0"/>
    <x v="2"/>
    <n v="6.3E-2"/>
    <n v="3580.29"/>
    <x v="128"/>
  </r>
  <r>
    <s v="Addi Studdeard"/>
    <x v="1"/>
    <x v="6"/>
    <x v="126"/>
    <x v="0"/>
    <x v="4"/>
    <x v="0"/>
    <x v="7"/>
    <n v="5.0000000000000001E-3"/>
    <n v="362.5"/>
    <x v="129"/>
  </r>
  <r>
    <s v="Benoite Ackermann"/>
    <x v="1"/>
    <x v="10"/>
    <x v="127"/>
    <x v="2"/>
    <x v="3"/>
    <x v="0"/>
    <x v="2"/>
    <n v="2.3E-2"/>
    <n v="1312.84"/>
    <x v="130"/>
  </r>
  <r>
    <s v="Sharity Brands"/>
    <x v="0"/>
    <x v="6"/>
    <x v="128"/>
    <x v="2"/>
    <x v="4"/>
    <x v="1"/>
    <x v="3"/>
    <n v="5.0000000000000001E-3"/>
    <n v="520.4"/>
    <x v="131"/>
  </r>
  <r>
    <s v="Beryl Burnsyde"/>
    <x v="0"/>
    <x v="2"/>
    <x v="129"/>
    <x v="0"/>
    <x v="1"/>
    <x v="0"/>
    <x v="8"/>
    <n v="5.3999999999999999E-2"/>
    <n v="1607.58"/>
    <x v="132"/>
  </r>
  <r>
    <s v="Ollie Schirak"/>
    <x v="0"/>
    <x v="2"/>
    <x v="130"/>
    <x v="0"/>
    <x v="3"/>
    <x v="0"/>
    <x v="4"/>
    <n v="2.1000000000000001E-2"/>
    <n v="1022.49"/>
    <x v="133"/>
  </r>
  <r>
    <s v="Amaleta Baltzar"/>
    <x v="2"/>
    <x v="8"/>
    <x v="131"/>
    <x v="0"/>
    <x v="4"/>
    <x v="0"/>
    <x v="7"/>
    <n v="5.0000000000000001E-3"/>
    <n v="350.40000000000003"/>
    <x v="134"/>
  </r>
  <r>
    <s v="Katya Hundy"/>
    <x v="0"/>
    <x v="5"/>
    <x v="119"/>
    <x v="1"/>
    <x v="2"/>
    <x v="0"/>
    <x v="0"/>
    <n v="1.7999999999999999E-2"/>
    <n v="1593.1799999999998"/>
    <x v="135"/>
  </r>
  <r>
    <s v="Wyn Treadger"/>
    <x v="1"/>
    <x v="5"/>
    <x v="132"/>
    <x v="2"/>
    <x v="3"/>
    <x v="0"/>
    <x v="1"/>
    <n v="2.4E-2"/>
    <n v="1660.56"/>
    <x v="136"/>
  </r>
  <r>
    <s v="Orton Livick"/>
    <x v="0"/>
    <x v="10"/>
    <x v="133"/>
    <x v="2"/>
    <x v="3"/>
    <x v="0"/>
    <x v="5"/>
    <n v="2.3E-2"/>
    <n v="872.16"/>
    <x v="137"/>
  </r>
  <r>
    <s v="Haven Belward"/>
    <x v="0"/>
    <x v="9"/>
    <x v="134"/>
    <x v="0"/>
    <x v="1"/>
    <x v="0"/>
    <x v="0"/>
    <n v="5.8000000000000003E-2"/>
    <n v="5168.96"/>
    <x v="138"/>
  </r>
  <r>
    <s v="Yasmeen Klimkiewich"/>
    <x v="1"/>
    <x v="2"/>
    <x v="135"/>
    <x v="2"/>
    <x v="0"/>
    <x v="0"/>
    <x v="4"/>
    <n v="6.4000000000000001E-2"/>
    <n v="3080.96"/>
    <x v="139"/>
  </r>
  <r>
    <s v="Kristofor Powner"/>
    <x v="0"/>
    <x v="3"/>
    <x v="136"/>
    <x v="0"/>
    <x v="3"/>
    <x v="0"/>
    <x v="1"/>
    <n v="2.8000000000000001E-2"/>
    <n v="1941.52"/>
    <x v="140"/>
  </r>
  <r>
    <s v="Phillipp Nekrews"/>
    <x v="0"/>
    <x v="4"/>
    <x v="137"/>
    <x v="1"/>
    <x v="0"/>
    <x v="0"/>
    <x v="7"/>
    <n v="7.5999999999999998E-2"/>
    <n v="5421.08"/>
    <x v="141"/>
  </r>
  <r>
    <s v="Delora Arendt"/>
    <x v="1"/>
    <x v="11"/>
    <x v="138"/>
    <x v="2"/>
    <x v="1"/>
    <x v="0"/>
    <x v="1"/>
    <n v="5.8000000000000003E-2"/>
    <n v="3921.96"/>
    <x v="142"/>
  </r>
  <r>
    <s v="Jeane Blaszczak"/>
    <x v="1"/>
    <x v="1"/>
    <x v="139"/>
    <x v="0"/>
    <x v="1"/>
    <x v="0"/>
    <x v="4"/>
    <n v="4.2999999999999997E-2"/>
    <n v="1904.8999999999999"/>
    <x v="143"/>
  </r>
  <r>
    <s v="Codi Beck"/>
    <x v="1"/>
    <x v="5"/>
    <x v="140"/>
    <x v="0"/>
    <x v="2"/>
    <x v="0"/>
    <x v="4"/>
    <n v="1.7999999999999999E-2"/>
    <n v="730.07999999999993"/>
    <x v="144"/>
  </r>
  <r>
    <s v="Faunie Sinton"/>
    <x v="1"/>
    <x v="0"/>
    <x v="141"/>
    <x v="2"/>
    <x v="1"/>
    <x v="1"/>
    <x v="6"/>
    <n v="5.0999999999999997E-2"/>
    <n v="5876.73"/>
    <x v="145"/>
  </r>
  <r>
    <s v="Nicol Giacomi"/>
    <x v="1"/>
    <x v="7"/>
    <x v="142"/>
    <x v="1"/>
    <x v="3"/>
    <x v="0"/>
    <x v="5"/>
    <n v="0.04"/>
    <n v="1590"/>
    <x v="146"/>
  </r>
  <r>
    <s v="Crawford Scad"/>
    <x v="0"/>
    <x v="4"/>
    <x v="112"/>
    <x v="0"/>
    <x v="3"/>
    <x v="0"/>
    <x v="7"/>
    <n v="2.7E-2"/>
    <n v="1967.76"/>
    <x v="113"/>
  </r>
  <r>
    <s v="Vassili Flay"/>
    <x v="2"/>
    <x v="8"/>
    <x v="143"/>
    <x v="2"/>
    <x v="3"/>
    <x v="1"/>
    <x v="3"/>
    <n v="3.3000000000000002E-2"/>
    <n v="3596.01"/>
    <x v="147"/>
  </r>
  <r>
    <s v="Halimeda Kuscha"/>
    <x v="1"/>
    <x v="1"/>
    <x v="144"/>
    <x v="2"/>
    <x v="2"/>
    <x v="1"/>
    <x v="6"/>
    <n v="1.0999999999999999E-2"/>
    <n v="1238.27"/>
    <x v="148"/>
  </r>
  <r>
    <s v="Charmaine Howie"/>
    <x v="0"/>
    <x v="9"/>
    <x v="145"/>
    <x v="1"/>
    <x v="2"/>
    <x v="0"/>
    <x v="2"/>
    <n v="1.2E-2"/>
    <n v="681.72"/>
    <x v="149"/>
  </r>
  <r>
    <s v="Norrie Grahl"/>
    <x v="2"/>
    <x v="5"/>
    <x v="146"/>
    <x v="2"/>
    <x v="2"/>
    <x v="0"/>
    <x v="4"/>
    <n v="1.7999999999999999E-2"/>
    <n v="773.09999999999991"/>
    <x v="150"/>
  </r>
  <r>
    <s v="Ulick Maingot"/>
    <x v="1"/>
    <x v="10"/>
    <x v="147"/>
    <x v="1"/>
    <x v="3"/>
    <x v="0"/>
    <x v="4"/>
    <n v="2.3E-2"/>
    <n v="984.86"/>
    <x v="151"/>
  </r>
  <r>
    <s v="Millie Fiveash"/>
    <x v="1"/>
    <x v="0"/>
    <x v="127"/>
    <x v="1"/>
    <x v="3"/>
    <x v="0"/>
    <x v="2"/>
    <n v="2.1000000000000001E-2"/>
    <n v="1198.68"/>
    <x v="152"/>
  </r>
  <r>
    <s v="Kayley Southwell"/>
    <x v="1"/>
    <x v="11"/>
    <x v="148"/>
    <x v="1"/>
    <x v="3"/>
    <x v="1"/>
    <x v="3"/>
    <n v="3.5000000000000003E-2"/>
    <n v="3558.4500000000003"/>
    <x v="153"/>
  </r>
  <r>
    <s v="Reena McKernan"/>
    <x v="1"/>
    <x v="11"/>
    <x v="149"/>
    <x v="1"/>
    <x v="3"/>
    <x v="1"/>
    <x v="3"/>
    <n v="3.5000000000000003E-2"/>
    <n v="3666.2500000000005"/>
    <x v="154"/>
  </r>
  <r>
    <s v="Seward Kubera"/>
    <x v="0"/>
    <x v="1"/>
    <x v="150"/>
    <x v="2"/>
    <x v="0"/>
    <x v="0"/>
    <x v="4"/>
    <n v="6.0999999999999999E-2"/>
    <n v="2643.13"/>
    <x v="155"/>
  </r>
  <r>
    <s v="Rois Garrigan"/>
    <x v="0"/>
    <x v="9"/>
    <x v="151"/>
    <x v="1"/>
    <x v="2"/>
    <x v="0"/>
    <x v="1"/>
    <n v="1.2E-2"/>
    <n v="737.16"/>
    <x v="156"/>
  </r>
  <r>
    <s v="Euell Willoughley"/>
    <x v="0"/>
    <x v="6"/>
    <x v="152"/>
    <x v="1"/>
    <x v="0"/>
    <x v="1"/>
    <x v="3"/>
    <n v="6.2E-2"/>
    <n v="6559.6"/>
    <x v="157"/>
  </r>
  <r>
    <s v="Lindi Morfey"/>
    <x v="0"/>
    <x v="7"/>
    <x v="153"/>
    <x v="1"/>
    <x v="1"/>
    <x v="1"/>
    <x v="9"/>
    <n v="5.8999999999999997E-2"/>
    <n v="5868.73"/>
    <x v="158"/>
  </r>
  <r>
    <s v="Gradey Litton"/>
    <x v="1"/>
    <x v="9"/>
    <x v="154"/>
    <x v="1"/>
    <x v="1"/>
    <x v="0"/>
    <x v="1"/>
    <n v="5.8000000000000003E-2"/>
    <n v="3995.6200000000003"/>
    <x v="159"/>
  </r>
  <r>
    <s v="Angeline Christophersen"/>
    <x v="1"/>
    <x v="1"/>
    <x v="155"/>
    <x v="1"/>
    <x v="3"/>
    <x v="0"/>
    <x v="0"/>
    <n v="3.5000000000000003E-2"/>
    <n v="3042.9"/>
    <x v="160"/>
  </r>
  <r>
    <s v="Farrel Vanyatin"/>
    <x v="0"/>
    <x v="3"/>
    <x v="156"/>
    <x v="0"/>
    <x v="3"/>
    <x v="1"/>
    <x v="6"/>
    <n v="2.8000000000000001E-2"/>
    <n v="3307.36"/>
    <x v="161"/>
  </r>
  <r>
    <s v="Kienan Epinay"/>
    <x v="0"/>
    <x v="11"/>
    <x v="157"/>
    <x v="1"/>
    <x v="2"/>
    <x v="1"/>
    <x v="9"/>
    <n v="1.2999999999999999E-2"/>
    <n v="1184.56"/>
    <x v="162"/>
  </r>
  <r>
    <s v="Aloisia Minto"/>
    <x v="0"/>
    <x v="8"/>
    <x v="158"/>
    <x v="2"/>
    <x v="1"/>
    <x v="0"/>
    <x v="4"/>
    <n v="5.3999999999999999E-2"/>
    <n v="2236.6799999999998"/>
    <x v="163"/>
  </r>
  <r>
    <s v="Melisa Knott"/>
    <x v="1"/>
    <x v="7"/>
    <x v="159"/>
    <x v="1"/>
    <x v="3"/>
    <x v="0"/>
    <x v="0"/>
    <n v="0.04"/>
    <n v="3440.4"/>
    <x v="164"/>
  </r>
  <r>
    <s v="Koral Gerriet"/>
    <x v="0"/>
    <x v="3"/>
    <x v="160"/>
    <x v="2"/>
    <x v="3"/>
    <x v="0"/>
    <x v="5"/>
    <n v="2.8000000000000001E-2"/>
    <n v="842.24"/>
    <x v="165"/>
  </r>
  <r>
    <s v="Constantino Espley"/>
    <x v="0"/>
    <x v="9"/>
    <x v="161"/>
    <x v="2"/>
    <x v="3"/>
    <x v="1"/>
    <x v="9"/>
    <n v="0.02"/>
    <n v="1936"/>
    <x v="166"/>
  </r>
  <r>
    <s v="Desi Peniman"/>
    <x v="1"/>
    <x v="2"/>
    <x v="162"/>
    <x v="0"/>
    <x v="3"/>
    <x v="0"/>
    <x v="5"/>
    <n v="2.1000000000000001E-2"/>
    <n v="652.89"/>
    <x v="167"/>
  </r>
  <r>
    <s v="Torrance Collier"/>
    <x v="1"/>
    <x v="7"/>
    <x v="163"/>
    <x v="0"/>
    <x v="1"/>
    <x v="1"/>
    <x v="9"/>
    <n v="5.8999999999999997E-2"/>
    <n v="5672.2599999999993"/>
    <x v="168"/>
  </r>
  <r>
    <s v="Ede Mignot"/>
    <x v="1"/>
    <x v="8"/>
    <x v="164"/>
    <x v="1"/>
    <x v="1"/>
    <x v="1"/>
    <x v="9"/>
    <n v="5.3999999999999999E-2"/>
    <n v="5326.5599999999995"/>
    <x v="169"/>
  </r>
  <r>
    <s v="Marcia Muldrew"/>
    <x v="1"/>
    <x v="0"/>
    <x v="165"/>
    <x v="0"/>
    <x v="1"/>
    <x v="0"/>
    <x v="7"/>
    <n v="5.0999999999999997E-2"/>
    <n v="3647.0099999999998"/>
    <x v="170"/>
  </r>
  <r>
    <s v="Quintina Kilgannon"/>
    <x v="1"/>
    <x v="2"/>
    <x v="166"/>
    <x v="1"/>
    <x v="2"/>
    <x v="0"/>
    <x v="0"/>
    <n v="1.9E-2"/>
    <n v="1643.31"/>
    <x v="171"/>
  </r>
  <r>
    <s v="Peria Revey"/>
    <x v="2"/>
    <x v="1"/>
    <x v="167"/>
    <x v="1"/>
    <x v="1"/>
    <x v="1"/>
    <x v="3"/>
    <n v="4.2999999999999997E-2"/>
    <n v="4439.32"/>
    <x v="172"/>
  </r>
  <r>
    <s v="Carry Loblie"/>
    <x v="1"/>
    <x v="0"/>
    <x v="168"/>
    <x v="1"/>
    <x v="3"/>
    <x v="0"/>
    <x v="4"/>
    <n v="2.1000000000000001E-2"/>
    <n v="998.55000000000007"/>
    <x v="173"/>
  </r>
  <r>
    <s v="Isadora Maunsell"/>
    <x v="0"/>
    <x v="0"/>
    <x v="169"/>
    <x v="2"/>
    <x v="3"/>
    <x v="0"/>
    <x v="7"/>
    <n v="2.1000000000000001E-2"/>
    <n v="1648.2900000000002"/>
    <x v="174"/>
  </r>
  <r>
    <s v="Tamara Couvet"/>
    <x v="1"/>
    <x v="1"/>
    <x v="170"/>
    <x v="2"/>
    <x v="3"/>
    <x v="0"/>
    <x v="1"/>
    <n v="3.5000000000000003E-2"/>
    <n v="2136.75"/>
    <x v="175"/>
  </r>
  <r>
    <s v="Von Boeter"/>
    <x v="0"/>
    <x v="6"/>
    <x v="171"/>
    <x v="0"/>
    <x v="1"/>
    <x v="0"/>
    <x v="5"/>
    <n v="4.1000000000000002E-2"/>
    <n v="1491.17"/>
    <x v="176"/>
  </r>
  <r>
    <s v="Forester Feakins"/>
    <x v="0"/>
    <x v="5"/>
    <x v="172"/>
    <x v="2"/>
    <x v="3"/>
    <x v="0"/>
    <x v="4"/>
    <n v="2.4E-2"/>
    <n v="1134.96"/>
    <x v="177"/>
  </r>
  <r>
    <s v="Gardy Eckersall"/>
    <x v="0"/>
    <x v="0"/>
    <x v="173"/>
    <x v="1"/>
    <x v="1"/>
    <x v="0"/>
    <x v="7"/>
    <n v="5.0999999999999997E-2"/>
    <n v="4062.1499999999996"/>
    <x v="178"/>
  </r>
  <r>
    <s v="Gamaliel Ewins"/>
    <x v="0"/>
    <x v="6"/>
    <x v="174"/>
    <x v="2"/>
    <x v="3"/>
    <x v="1"/>
    <x v="6"/>
    <n v="3.2000000000000001E-2"/>
    <n v="3829.12"/>
    <x v="179"/>
  </r>
  <r>
    <s v="Win Arthurs"/>
    <x v="1"/>
    <x v="3"/>
    <x v="175"/>
    <x v="2"/>
    <x v="3"/>
    <x v="0"/>
    <x v="4"/>
    <n v="2.8000000000000001E-2"/>
    <n v="1209.6000000000001"/>
    <x v="180"/>
  </r>
  <r>
    <s v="Richy Gray"/>
    <x v="1"/>
    <x v="6"/>
    <x v="176"/>
    <x v="1"/>
    <x v="0"/>
    <x v="0"/>
    <x v="0"/>
    <n v="6.2E-2"/>
    <n v="5569.46"/>
    <x v="181"/>
  </r>
  <r>
    <s v="Patricia Dwelly"/>
    <x v="0"/>
    <x v="9"/>
    <x v="177"/>
    <x v="0"/>
    <x v="2"/>
    <x v="1"/>
    <x v="9"/>
    <n v="1.2E-2"/>
    <n v="1098"/>
    <x v="182"/>
  </r>
  <r>
    <s v="Erv Balmann"/>
    <x v="1"/>
    <x v="10"/>
    <x v="178"/>
    <x v="0"/>
    <x v="0"/>
    <x v="0"/>
    <x v="8"/>
    <n v="7.1999999999999995E-2"/>
    <n v="2136.2399999999998"/>
    <x v="183"/>
  </r>
  <r>
    <s v="Demetria Le Estut"/>
    <x v="1"/>
    <x v="3"/>
    <x v="179"/>
    <x v="2"/>
    <x v="4"/>
    <x v="0"/>
    <x v="7"/>
    <n v="5.0000000000000001E-3"/>
    <n v="378.6"/>
    <x v="184"/>
  </r>
  <r>
    <s v="Evanne Sheryn"/>
    <x v="1"/>
    <x v="10"/>
    <x v="180"/>
    <x v="2"/>
    <x v="3"/>
    <x v="0"/>
    <x v="0"/>
    <n v="2.3E-2"/>
    <n v="1883.7"/>
    <x v="185"/>
  </r>
  <r>
    <s v="Collette Blackaller"/>
    <x v="1"/>
    <x v="4"/>
    <x v="181"/>
    <x v="1"/>
    <x v="1"/>
    <x v="0"/>
    <x v="4"/>
    <n v="5.3999999999999999E-2"/>
    <n v="2288.52"/>
    <x v="186"/>
  </r>
  <r>
    <s v="Mariann Mowat"/>
    <x v="0"/>
    <x v="11"/>
    <x v="182"/>
    <x v="1"/>
    <x v="1"/>
    <x v="0"/>
    <x v="5"/>
    <n v="5.8000000000000003E-2"/>
    <n v="1891.96"/>
    <x v="187"/>
  </r>
  <r>
    <s v="Tabbatha Pickston"/>
    <x v="0"/>
    <x v="11"/>
    <x v="183"/>
    <x v="2"/>
    <x v="3"/>
    <x v="0"/>
    <x v="7"/>
    <n v="3.5000000000000003E-2"/>
    <n v="2521.4"/>
    <x v="188"/>
  </r>
  <r>
    <s v="Vlad Strangeway"/>
    <x v="0"/>
    <x v="6"/>
    <x v="184"/>
    <x v="2"/>
    <x v="1"/>
    <x v="0"/>
    <x v="7"/>
    <n v="4.1000000000000002E-2"/>
    <n v="3187.34"/>
    <x v="189"/>
  </r>
  <r>
    <s v="Duky Wallace"/>
    <x v="0"/>
    <x v="5"/>
    <x v="185"/>
    <x v="1"/>
    <x v="3"/>
    <x v="1"/>
    <x v="3"/>
    <n v="2.4E-2"/>
    <n v="2451.36"/>
    <x v="190"/>
  </r>
  <r>
    <s v="Shana Bewly"/>
    <x v="1"/>
    <x v="2"/>
    <x v="186"/>
    <x v="2"/>
    <x v="2"/>
    <x v="1"/>
    <x v="3"/>
    <n v="1.9E-2"/>
    <n v="2013.24"/>
    <x v="191"/>
  </r>
  <r>
    <s v="Mick Tanguy"/>
    <x v="1"/>
    <x v="8"/>
    <x v="187"/>
    <x v="0"/>
    <x v="1"/>
    <x v="1"/>
    <x v="9"/>
    <n v="5.3999999999999999E-2"/>
    <n v="5259.6"/>
    <x v="192"/>
  </r>
  <r>
    <s v="Tadio Audritt"/>
    <x v="2"/>
    <x v="4"/>
    <x v="188"/>
    <x v="2"/>
    <x v="3"/>
    <x v="1"/>
    <x v="9"/>
    <n v="2.7E-2"/>
    <n v="2685.15"/>
    <x v="193"/>
  </r>
  <r>
    <s v="Torey Rosell"/>
    <x v="0"/>
    <x v="9"/>
    <x v="189"/>
    <x v="1"/>
    <x v="3"/>
    <x v="0"/>
    <x v="0"/>
    <n v="0.02"/>
    <n v="1653.4"/>
    <x v="194"/>
  </r>
  <r>
    <s v="Chrisy Kyme"/>
    <x v="1"/>
    <x v="11"/>
    <x v="190"/>
    <x v="0"/>
    <x v="0"/>
    <x v="1"/>
    <x v="9"/>
    <n v="9.9000000000000005E-2"/>
    <n v="9820.8000000000011"/>
    <x v="195"/>
  </r>
  <r>
    <s v="Morten Dumphy"/>
    <x v="0"/>
    <x v="2"/>
    <x v="191"/>
    <x v="1"/>
    <x v="2"/>
    <x v="1"/>
    <x v="6"/>
    <n v="1.9E-2"/>
    <n v="2118.12"/>
    <x v="196"/>
  </r>
  <r>
    <s v="Issy McLevie"/>
    <x v="0"/>
    <x v="8"/>
    <x v="192"/>
    <x v="1"/>
    <x v="2"/>
    <x v="0"/>
    <x v="0"/>
    <n v="0.02"/>
    <n v="1698.8"/>
    <x v="197"/>
  </r>
  <r>
    <s v="Michaeline Capehorn"/>
    <x v="1"/>
    <x v="3"/>
    <x v="193"/>
    <x v="0"/>
    <x v="2"/>
    <x v="1"/>
    <x v="9"/>
    <n v="0.01"/>
    <n v="953.4"/>
    <x v="198"/>
  </r>
  <r>
    <s v="Corny Linturn"/>
    <x v="1"/>
    <x v="6"/>
    <x v="194"/>
    <x v="1"/>
    <x v="2"/>
    <x v="0"/>
    <x v="4"/>
    <n v="0.01"/>
    <n v="479.6"/>
    <x v="199"/>
  </r>
  <r>
    <s v="Berny Bastide"/>
    <x v="2"/>
    <x v="8"/>
    <x v="195"/>
    <x v="1"/>
    <x v="3"/>
    <x v="0"/>
    <x v="2"/>
    <n v="3.3000000000000002E-2"/>
    <n v="1871.43"/>
    <x v="200"/>
  </r>
  <r>
    <s v="Aindrea Lenormand"/>
    <x v="1"/>
    <x v="4"/>
    <x v="196"/>
    <x v="2"/>
    <x v="1"/>
    <x v="0"/>
    <x v="7"/>
    <n v="5.3999999999999999E-2"/>
    <n v="3843.72"/>
    <x v="201"/>
  </r>
  <r>
    <s v="Shanon Deverell"/>
    <x v="1"/>
    <x v="8"/>
    <x v="197"/>
    <x v="0"/>
    <x v="0"/>
    <x v="0"/>
    <x v="7"/>
    <n v="8.4000000000000005E-2"/>
    <n v="6567.1200000000008"/>
    <x v="202"/>
  </r>
  <r>
    <s v="Vaughn Carvill"/>
    <x v="1"/>
    <x v="7"/>
    <x v="198"/>
    <x v="0"/>
    <x v="3"/>
    <x v="0"/>
    <x v="0"/>
    <n v="0.04"/>
    <n v="3390"/>
    <x v="203"/>
  </r>
  <r>
    <s v="Millard Brakewell"/>
    <x v="0"/>
    <x v="6"/>
    <x v="199"/>
    <x v="1"/>
    <x v="1"/>
    <x v="0"/>
    <x v="7"/>
    <n v="4.1000000000000002E-2"/>
    <n v="3138.96"/>
    <x v="204"/>
  </r>
  <r>
    <s v="Florie Tortoise"/>
    <x v="1"/>
    <x v="0"/>
    <x v="200"/>
    <x v="2"/>
    <x v="3"/>
    <x v="0"/>
    <x v="5"/>
    <n v="2.1000000000000001E-2"/>
    <n v="754.53000000000009"/>
    <x v="205"/>
  </r>
  <r>
    <s v="Caro Chappel"/>
    <x v="1"/>
    <x v="0"/>
    <x v="201"/>
    <x v="1"/>
    <x v="3"/>
    <x v="1"/>
    <x v="3"/>
    <n v="2.1000000000000001E-2"/>
    <n v="2192.61"/>
    <x v="206"/>
  </r>
  <r>
    <s v="Letisha Carrett"/>
    <x v="1"/>
    <x v="0"/>
    <x v="202"/>
    <x v="2"/>
    <x v="4"/>
    <x v="0"/>
    <x v="0"/>
    <n v="5.0000000000000001E-3"/>
    <n v="423"/>
    <x v="207"/>
  </r>
  <r>
    <s v="Melva Jickells"/>
    <x v="1"/>
    <x v="6"/>
    <x v="203"/>
    <x v="0"/>
    <x v="2"/>
    <x v="0"/>
    <x v="1"/>
    <n v="0.01"/>
    <n v="688"/>
    <x v="208"/>
  </r>
  <r>
    <s v="Riccardo Hagan"/>
    <x v="0"/>
    <x v="4"/>
    <x v="204"/>
    <x v="2"/>
    <x v="3"/>
    <x v="0"/>
    <x v="0"/>
    <n v="2.7E-2"/>
    <n v="2337.12"/>
    <x v="209"/>
  </r>
  <r>
    <s v="Chauncey Schild"/>
    <x v="1"/>
    <x v="3"/>
    <x v="205"/>
    <x v="2"/>
    <x v="3"/>
    <x v="1"/>
    <x v="3"/>
    <n v="2.8000000000000001E-2"/>
    <n v="3005.52"/>
    <x v="210"/>
  </r>
  <r>
    <s v="Amery Ofer"/>
    <x v="1"/>
    <x v="2"/>
    <x v="206"/>
    <x v="2"/>
    <x v="0"/>
    <x v="1"/>
    <x v="6"/>
    <n v="6.4000000000000001E-2"/>
    <n v="7107.2"/>
    <x v="211"/>
  </r>
  <r>
    <s v="Michaella Perri"/>
    <x v="0"/>
    <x v="7"/>
    <x v="207"/>
    <x v="0"/>
    <x v="4"/>
    <x v="0"/>
    <x v="7"/>
    <n v="5.0000000000000001E-3"/>
    <n v="376.6"/>
    <x v="212"/>
  </r>
  <r>
    <s v="Mord Cromblehome"/>
    <x v="0"/>
    <x v="2"/>
    <x v="208"/>
    <x v="1"/>
    <x v="3"/>
    <x v="0"/>
    <x v="2"/>
    <n v="2.1000000000000001E-2"/>
    <n v="1216.1100000000001"/>
    <x v="213"/>
  </r>
  <r>
    <s v="Joana Bartocci"/>
    <x v="0"/>
    <x v="4"/>
    <x v="209"/>
    <x v="1"/>
    <x v="3"/>
    <x v="0"/>
    <x v="2"/>
    <n v="2.7E-2"/>
    <n v="1422.09"/>
    <x v="214"/>
  </r>
  <r>
    <s v="Sly Cowley"/>
    <x v="0"/>
    <x v="9"/>
    <x v="210"/>
    <x v="2"/>
    <x v="3"/>
    <x v="0"/>
    <x v="4"/>
    <n v="0.02"/>
    <n v="970.6"/>
    <x v="215"/>
  </r>
  <r>
    <s v="Augusta Cheetham"/>
    <x v="0"/>
    <x v="8"/>
    <x v="211"/>
    <x v="2"/>
    <x v="3"/>
    <x v="1"/>
    <x v="3"/>
    <n v="3.3000000000000002E-2"/>
    <n v="3480.51"/>
    <x v="216"/>
  </r>
  <r>
    <s v="Diarmid Alman"/>
    <x v="1"/>
    <x v="7"/>
    <x v="212"/>
    <x v="2"/>
    <x v="2"/>
    <x v="1"/>
    <x v="9"/>
    <n v="1.9E-2"/>
    <n v="1865.8"/>
    <x v="217"/>
  </r>
  <r>
    <s v="Gearard Wixon"/>
    <x v="0"/>
    <x v="4"/>
    <x v="213"/>
    <x v="2"/>
    <x v="0"/>
    <x v="1"/>
    <x v="3"/>
    <n v="7.5999999999999998E-2"/>
    <n v="8070.44"/>
    <x v="218"/>
  </r>
  <r>
    <s v="Kaye Crocroft"/>
    <x v="0"/>
    <x v="0"/>
    <x v="214"/>
    <x v="0"/>
    <x v="2"/>
    <x v="0"/>
    <x v="2"/>
    <n v="1.2E-2"/>
    <n v="631.32000000000005"/>
    <x v="219"/>
  </r>
  <r>
    <s v="Egor Minto"/>
    <x v="2"/>
    <x v="2"/>
    <x v="215"/>
    <x v="2"/>
    <x v="1"/>
    <x v="0"/>
    <x v="1"/>
    <n v="5.3999999999999999E-2"/>
    <n v="3426.3"/>
    <x v="220"/>
  </r>
  <r>
    <s v="Bren Absolon"/>
    <x v="0"/>
    <x v="9"/>
    <x v="216"/>
    <x v="2"/>
    <x v="1"/>
    <x v="0"/>
    <x v="7"/>
    <n v="5.8000000000000003E-2"/>
    <n v="4333.18"/>
    <x v="221"/>
  </r>
  <r>
    <s v="Alexine Portail"/>
    <x v="1"/>
    <x v="0"/>
    <x v="217"/>
    <x v="0"/>
    <x v="3"/>
    <x v="0"/>
    <x v="1"/>
    <n v="2.1000000000000001E-2"/>
    <n v="1266.93"/>
    <x v="222"/>
  </r>
  <r>
    <s v="Duffie Ibel"/>
    <x v="0"/>
    <x v="0"/>
    <x v="218"/>
    <x v="1"/>
    <x v="3"/>
    <x v="0"/>
    <x v="1"/>
    <n v="2.1000000000000001E-2"/>
    <n v="1281.21"/>
    <x v="223"/>
  </r>
  <r>
    <s v="Payton Pickervance"/>
    <x v="0"/>
    <x v="11"/>
    <x v="219"/>
    <x v="1"/>
    <x v="3"/>
    <x v="1"/>
    <x v="6"/>
    <n v="3.5000000000000003E-2"/>
    <n v="4095.7000000000003"/>
    <x v="224"/>
  </r>
  <r>
    <s v="Barny Fairweather"/>
    <x v="0"/>
    <x v="11"/>
    <x v="220"/>
    <x v="0"/>
    <x v="4"/>
    <x v="0"/>
    <x v="7"/>
    <n v="5.0000000000000001E-3"/>
    <n v="385.65000000000003"/>
    <x v="225"/>
  </r>
  <r>
    <s v="Margot Royds"/>
    <x v="1"/>
    <x v="4"/>
    <x v="221"/>
    <x v="0"/>
    <x v="3"/>
    <x v="1"/>
    <x v="3"/>
    <n v="2.7E-2"/>
    <n v="2887.11"/>
    <x v="226"/>
  </r>
  <r>
    <s v="Frederik Dartan"/>
    <x v="0"/>
    <x v="1"/>
    <x v="222"/>
    <x v="2"/>
    <x v="0"/>
    <x v="0"/>
    <x v="1"/>
    <n v="6.0999999999999999E-2"/>
    <n v="3787.49"/>
    <x v="227"/>
  </r>
  <r>
    <s v="Aubert Wedmore."/>
    <x v="1"/>
    <x v="11"/>
    <x v="223"/>
    <x v="0"/>
    <x v="3"/>
    <x v="0"/>
    <x v="1"/>
    <n v="3.5000000000000003E-2"/>
    <n v="2146.5500000000002"/>
    <x v="228"/>
  </r>
  <r>
    <s v="Nanice Boatwright"/>
    <x v="2"/>
    <x v="11"/>
    <x v="224"/>
    <x v="2"/>
    <x v="4"/>
    <x v="1"/>
    <x v="3"/>
    <n v="5.0000000000000001E-3"/>
    <n v="529.35"/>
    <x v="229"/>
  </r>
  <r>
    <s v="Northrup Aires"/>
    <x v="1"/>
    <x v="4"/>
    <x v="225"/>
    <x v="1"/>
    <x v="3"/>
    <x v="1"/>
    <x v="6"/>
    <n v="2.7E-2"/>
    <n v="3194.1"/>
    <x v="230"/>
  </r>
  <r>
    <s v="Janina Wolverson"/>
    <x v="1"/>
    <x v="8"/>
    <x v="226"/>
    <x v="1"/>
    <x v="1"/>
    <x v="1"/>
    <x v="9"/>
    <n v="5.3999999999999999E-2"/>
    <n v="5382.72"/>
    <x v="231"/>
  </r>
  <r>
    <s v="Floria Olivia"/>
    <x v="1"/>
    <x v="0"/>
    <x v="227"/>
    <x v="2"/>
    <x v="1"/>
    <x v="1"/>
    <x v="3"/>
    <n v="5.0999999999999997E-2"/>
    <n v="5176.5"/>
    <x v="232"/>
  </r>
  <r>
    <s v="Andrea Becker"/>
    <x v="1"/>
    <x v="4"/>
    <x v="228"/>
    <x v="1"/>
    <x v="3"/>
    <x v="0"/>
    <x v="4"/>
    <n v="2.7E-2"/>
    <n v="1246.32"/>
    <x v="233"/>
  </r>
  <r>
    <s v="Louise Lamming"/>
    <x v="1"/>
    <x v="0"/>
    <x v="229"/>
    <x v="0"/>
    <x v="3"/>
    <x v="0"/>
    <x v="4"/>
    <n v="2.1000000000000001E-2"/>
    <n v="880.53000000000009"/>
    <x v="234"/>
  </r>
  <r>
    <s v="Renaldo Thomassin"/>
    <x v="0"/>
    <x v="5"/>
    <x v="230"/>
    <x v="1"/>
    <x v="3"/>
    <x v="0"/>
    <x v="7"/>
    <n v="2.4E-2"/>
    <n v="1760.64"/>
    <x v="235"/>
  </r>
  <r>
    <s v="Carmel Pancoust"/>
    <x v="1"/>
    <x v="10"/>
    <x v="231"/>
    <x v="2"/>
    <x v="1"/>
    <x v="1"/>
    <x v="6"/>
    <n v="5.2999999999999999E-2"/>
    <n v="6336.15"/>
    <x v="236"/>
  </r>
  <r>
    <s v="Tatum Hush"/>
    <x v="1"/>
    <x v="4"/>
    <x v="232"/>
    <x v="2"/>
    <x v="1"/>
    <x v="0"/>
    <x v="2"/>
    <n v="5.3999999999999999E-2"/>
    <n v="2874.96"/>
    <x v="237"/>
  </r>
  <r>
    <s v="Aldrich Glenny"/>
    <x v="0"/>
    <x v="5"/>
    <x v="233"/>
    <x v="1"/>
    <x v="3"/>
    <x v="1"/>
    <x v="9"/>
    <n v="2.4E-2"/>
    <n v="2181.12"/>
    <x v="238"/>
  </r>
  <r>
    <s v="Calvin O'Carroll"/>
    <x v="1"/>
    <x v="8"/>
    <x v="87"/>
    <x v="1"/>
    <x v="4"/>
    <x v="0"/>
    <x v="4"/>
    <n v="5.0000000000000001E-3"/>
    <n v="222.25"/>
    <x v="239"/>
  </r>
  <r>
    <s v="Griz Thorington"/>
    <x v="0"/>
    <x v="3"/>
    <x v="234"/>
    <x v="2"/>
    <x v="3"/>
    <x v="0"/>
    <x v="4"/>
    <n v="2.8000000000000001E-2"/>
    <n v="1334.76"/>
    <x v="240"/>
  </r>
  <r>
    <s v="Eddy Stolze"/>
    <x v="0"/>
    <x v="7"/>
    <x v="235"/>
    <x v="1"/>
    <x v="3"/>
    <x v="0"/>
    <x v="4"/>
    <n v="0.04"/>
    <n v="1910.4"/>
    <x v="241"/>
  </r>
  <r>
    <s v="L;urette Bontein"/>
    <x v="0"/>
    <x v="6"/>
    <x v="236"/>
    <x v="2"/>
    <x v="1"/>
    <x v="0"/>
    <x v="4"/>
    <n v="4.1000000000000002E-2"/>
    <n v="1953.65"/>
    <x v="242"/>
  </r>
  <r>
    <s v="Cindee Saice"/>
    <x v="1"/>
    <x v="10"/>
    <x v="237"/>
    <x v="2"/>
    <x v="0"/>
    <x v="1"/>
    <x v="3"/>
    <n v="7.1999999999999995E-2"/>
    <n v="7441.9199999999992"/>
    <x v="243"/>
  </r>
  <r>
    <s v="Erin Androsik"/>
    <x v="0"/>
    <x v="4"/>
    <x v="210"/>
    <x v="1"/>
    <x v="2"/>
    <x v="0"/>
    <x v="4"/>
    <n v="1.2999999999999999E-2"/>
    <n v="630.89"/>
    <x v="244"/>
  </r>
  <r>
    <s v="Genovera Ghost"/>
    <x v="0"/>
    <x v="11"/>
    <x v="238"/>
    <x v="1"/>
    <x v="3"/>
    <x v="0"/>
    <x v="7"/>
    <n v="3.5000000000000003E-2"/>
    <n v="2525.6000000000004"/>
    <x v="245"/>
  </r>
  <r>
    <s v="Felicdad Heibel"/>
    <x v="0"/>
    <x v="5"/>
    <x v="239"/>
    <x v="2"/>
    <x v="3"/>
    <x v="0"/>
    <x v="1"/>
    <n v="2.4E-2"/>
    <n v="1459.2"/>
    <x v="246"/>
  </r>
  <r>
    <s v="Jobey Boneham"/>
    <x v="1"/>
    <x v="10"/>
    <x v="240"/>
    <x v="1"/>
    <x v="3"/>
    <x v="0"/>
    <x v="7"/>
    <n v="2.3E-2"/>
    <n v="1702.23"/>
    <x v="247"/>
  </r>
  <r>
    <s v="Radcliffe Fairpool"/>
    <x v="1"/>
    <x v="10"/>
    <x v="241"/>
    <x v="0"/>
    <x v="0"/>
    <x v="0"/>
    <x v="1"/>
    <n v="7.1999999999999995E-2"/>
    <n v="4374.7199999999993"/>
    <x v="248"/>
  </r>
  <r>
    <s v="Gigi Bohling"/>
    <x v="0"/>
    <x v="1"/>
    <x v="242"/>
    <x v="0"/>
    <x v="3"/>
    <x v="0"/>
    <x v="7"/>
    <n v="3.5000000000000003E-2"/>
    <n v="2609.2500000000005"/>
    <x v="249"/>
  </r>
  <r>
    <s v="Gare Mattiussi"/>
    <x v="0"/>
    <x v="1"/>
    <x v="243"/>
    <x v="2"/>
    <x v="2"/>
    <x v="0"/>
    <x v="5"/>
    <n v="1.0999999999999999E-2"/>
    <n v="357.5"/>
    <x v="250"/>
  </r>
  <r>
    <s v="Carlin Demke"/>
    <x v="0"/>
    <x v="5"/>
    <x v="244"/>
    <x v="0"/>
    <x v="1"/>
    <x v="1"/>
    <x v="6"/>
    <n v="0.05"/>
    <n v="5502"/>
    <x v="251"/>
  </r>
  <r>
    <s v="Wilt Wayvill"/>
    <x v="1"/>
    <x v="2"/>
    <x v="245"/>
    <x v="1"/>
    <x v="3"/>
    <x v="1"/>
    <x v="9"/>
    <n v="2.1000000000000001E-2"/>
    <n v="2094.75"/>
    <x v="252"/>
  </r>
  <r>
    <s v="Ardyce Eacott"/>
    <x v="1"/>
    <x v="4"/>
    <x v="246"/>
    <x v="1"/>
    <x v="3"/>
    <x v="1"/>
    <x v="9"/>
    <n v="2.7E-2"/>
    <n v="2496.69"/>
    <x v="253"/>
  </r>
  <r>
    <s v="Lane Monteaux"/>
    <x v="1"/>
    <x v="1"/>
    <x v="247"/>
    <x v="1"/>
    <x v="3"/>
    <x v="1"/>
    <x v="3"/>
    <n v="3.5000000000000003E-2"/>
    <n v="3849.3"/>
    <x v="254"/>
  </r>
  <r>
    <s v="Cathi Gillbee"/>
    <x v="0"/>
    <x v="2"/>
    <x v="248"/>
    <x v="2"/>
    <x v="3"/>
    <x v="0"/>
    <x v="4"/>
    <n v="2.1000000000000001E-2"/>
    <n v="877.59"/>
    <x v="255"/>
  </r>
  <r>
    <s v="Ronnie Mesias"/>
    <x v="0"/>
    <x v="3"/>
    <x v="249"/>
    <x v="1"/>
    <x v="4"/>
    <x v="0"/>
    <x v="0"/>
    <n v="5.0000000000000001E-3"/>
    <n v="431.8"/>
    <x v="256"/>
  </r>
  <r>
    <s v="Hali Behnecke"/>
    <x v="0"/>
    <x v="4"/>
    <x v="250"/>
    <x v="1"/>
    <x v="0"/>
    <x v="0"/>
    <x v="1"/>
    <n v="7.5999999999999998E-2"/>
    <n v="4983.32"/>
    <x v="257"/>
  </r>
  <r>
    <s v="Grady Rochelle"/>
    <x v="1"/>
    <x v="9"/>
    <x v="251"/>
    <x v="1"/>
    <x v="0"/>
    <x v="0"/>
    <x v="1"/>
    <n v="7.0999999999999994E-2"/>
    <n v="4910.3599999999997"/>
    <x v="258"/>
  </r>
  <r>
    <s v="Crissie Cordel"/>
    <x v="1"/>
    <x v="6"/>
    <x v="252"/>
    <x v="2"/>
    <x v="1"/>
    <x v="0"/>
    <x v="4"/>
    <n v="4.1000000000000002E-2"/>
    <n v="1704.3700000000001"/>
    <x v="259"/>
  </r>
  <r>
    <s v="Durand Backhouse"/>
    <x v="1"/>
    <x v="0"/>
    <x v="253"/>
    <x v="1"/>
    <x v="2"/>
    <x v="0"/>
    <x v="0"/>
    <n v="1.2E-2"/>
    <n v="1000.8000000000001"/>
    <x v="260"/>
  </r>
  <r>
    <s v="Wendel Malletratt"/>
    <x v="0"/>
    <x v="5"/>
    <x v="254"/>
    <x v="1"/>
    <x v="4"/>
    <x v="0"/>
    <x v="1"/>
    <n v="5.0000000000000001E-3"/>
    <n v="338.3"/>
    <x v="261"/>
  </r>
  <r>
    <s v="Shellysheldon Ellerman"/>
    <x v="1"/>
    <x v="6"/>
    <x v="255"/>
    <x v="2"/>
    <x v="1"/>
    <x v="0"/>
    <x v="5"/>
    <n v="4.1000000000000002E-2"/>
    <n v="1413.27"/>
    <x v="262"/>
  </r>
  <r>
    <s v="Marmaduke Worssam"/>
    <x v="1"/>
    <x v="1"/>
    <x v="256"/>
    <x v="2"/>
    <x v="4"/>
    <x v="0"/>
    <x v="7"/>
    <n v="5.0000000000000001E-3"/>
    <n v="391.90000000000003"/>
    <x v="263"/>
  </r>
  <r>
    <s v="Murial Ickovici"/>
    <x v="1"/>
    <x v="5"/>
    <x v="126"/>
    <x v="0"/>
    <x v="3"/>
    <x v="0"/>
    <x v="7"/>
    <n v="2.4E-2"/>
    <n v="1740"/>
    <x v="264"/>
  </r>
  <r>
    <s v="Honoria Cootes"/>
    <x v="1"/>
    <x v="1"/>
    <x v="257"/>
    <x v="2"/>
    <x v="3"/>
    <x v="1"/>
    <x v="6"/>
    <n v="3.5000000000000003E-2"/>
    <n v="4047.4000000000005"/>
    <x v="265"/>
  </r>
  <r>
    <s v="Merrel Blind"/>
    <x v="1"/>
    <x v="6"/>
    <x v="258"/>
    <x v="0"/>
    <x v="3"/>
    <x v="0"/>
    <x v="0"/>
    <n v="3.2000000000000001E-2"/>
    <n v="2627.84"/>
    <x v="266"/>
  </r>
  <r>
    <s v="Rosamond Fishe"/>
    <x v="0"/>
    <x v="10"/>
    <x v="259"/>
    <x v="0"/>
    <x v="1"/>
    <x v="1"/>
    <x v="3"/>
    <n v="5.2999999999999999E-2"/>
    <n v="5732.48"/>
    <x v="267"/>
  </r>
  <r>
    <s v="Shelley Moncreiffe"/>
    <x v="0"/>
    <x v="0"/>
    <x v="260"/>
    <x v="2"/>
    <x v="3"/>
    <x v="1"/>
    <x v="3"/>
    <n v="2.1000000000000001E-2"/>
    <n v="2275.56"/>
    <x v="268"/>
  </r>
  <r>
    <s v="Cecilla Joselevitch"/>
    <x v="1"/>
    <x v="4"/>
    <x v="261"/>
    <x v="2"/>
    <x v="2"/>
    <x v="0"/>
    <x v="7"/>
    <n v="1.2999999999999999E-2"/>
    <n v="1011.92"/>
    <x v="269"/>
  </r>
  <r>
    <s v="Jolynn Behnecken"/>
    <x v="1"/>
    <x v="10"/>
    <x v="262"/>
    <x v="1"/>
    <x v="2"/>
    <x v="0"/>
    <x v="0"/>
    <n v="1.4999999999999999E-2"/>
    <n v="1277.7"/>
    <x v="270"/>
  </r>
  <r>
    <s v="Adolph McNalley"/>
    <x v="0"/>
    <x v="5"/>
    <x v="263"/>
    <x v="2"/>
    <x v="2"/>
    <x v="0"/>
    <x v="0"/>
    <n v="1.7999999999999999E-2"/>
    <n v="1546.56"/>
    <x v="271"/>
  </r>
  <r>
    <s v="Pippy Roxby"/>
    <x v="1"/>
    <x v="4"/>
    <x v="264"/>
    <x v="1"/>
    <x v="3"/>
    <x v="1"/>
    <x v="3"/>
    <n v="2.7E-2"/>
    <n v="2875.23"/>
    <x v="272"/>
  </r>
  <r>
    <s v="Jessi Calterone"/>
    <x v="0"/>
    <x v="2"/>
    <x v="265"/>
    <x v="0"/>
    <x v="2"/>
    <x v="0"/>
    <x v="5"/>
    <n v="1.9E-2"/>
    <n v="731.88"/>
    <x v="273"/>
  </r>
  <r>
    <s v="Moore Gligoraci"/>
    <x v="1"/>
    <x v="7"/>
    <x v="266"/>
    <x v="0"/>
    <x v="3"/>
    <x v="0"/>
    <x v="4"/>
    <n v="0.04"/>
    <n v="1981.2"/>
    <x v="274"/>
  </r>
  <r>
    <s v="Mallory Goldsberry"/>
    <x v="0"/>
    <x v="6"/>
    <x v="267"/>
    <x v="2"/>
    <x v="3"/>
    <x v="0"/>
    <x v="8"/>
    <n v="3.2000000000000001E-2"/>
    <n v="947.52"/>
    <x v="275"/>
  </r>
  <r>
    <s v="Nerissa Kavanagh"/>
    <x v="0"/>
    <x v="7"/>
    <x v="268"/>
    <x v="2"/>
    <x v="1"/>
    <x v="0"/>
    <x v="0"/>
    <n v="5.8999999999999997E-2"/>
    <n v="4966.03"/>
    <x v="276"/>
  </r>
  <r>
    <s v="Foss Asquez"/>
    <x v="0"/>
    <x v="3"/>
    <x v="269"/>
    <x v="2"/>
    <x v="3"/>
    <x v="1"/>
    <x v="9"/>
    <n v="2.8000000000000001E-2"/>
    <n v="2581.3200000000002"/>
    <x v="277"/>
  </r>
  <r>
    <s v="Mickey Pybus"/>
    <x v="0"/>
    <x v="4"/>
    <x v="270"/>
    <x v="1"/>
    <x v="1"/>
    <x v="0"/>
    <x v="0"/>
    <n v="5.3999999999999999E-2"/>
    <n v="4743.8999999999996"/>
    <x v="278"/>
  </r>
  <r>
    <s v="Timmy Brenston"/>
    <x v="0"/>
    <x v="5"/>
    <x v="271"/>
    <x v="0"/>
    <x v="3"/>
    <x v="0"/>
    <x v="4"/>
    <n v="2.4E-2"/>
    <n v="1048.8"/>
    <x v="279"/>
  </r>
  <r>
    <s v="Bendite Bloan"/>
    <x v="0"/>
    <x v="11"/>
    <x v="272"/>
    <x v="0"/>
    <x v="3"/>
    <x v="0"/>
    <x v="5"/>
    <n v="3.5000000000000003E-2"/>
    <n v="1113.7"/>
    <x v="280"/>
  </r>
  <r>
    <s v="Andrea Penfold"/>
    <x v="0"/>
    <x v="11"/>
    <x v="273"/>
    <x v="1"/>
    <x v="3"/>
    <x v="0"/>
    <x v="7"/>
    <n v="3.5000000000000003E-2"/>
    <n v="2458.0500000000002"/>
    <x v="281"/>
  </r>
  <r>
    <s v="Shari Pickston"/>
    <x v="0"/>
    <x v="2"/>
    <x v="274"/>
    <x v="2"/>
    <x v="3"/>
    <x v="1"/>
    <x v="9"/>
    <n v="2.1000000000000001E-2"/>
    <n v="2022.72"/>
    <x v="282"/>
  </r>
  <r>
    <s v="Dennison Crosswaite"/>
    <x v="0"/>
    <x v="2"/>
    <x v="275"/>
    <x v="2"/>
    <x v="4"/>
    <x v="1"/>
    <x v="9"/>
    <n v="5.0000000000000001E-3"/>
    <n v="453.5"/>
    <x v="283"/>
  </r>
  <r>
    <s v="Lucias Minico"/>
    <x v="1"/>
    <x v="10"/>
    <x v="276"/>
    <x v="1"/>
    <x v="3"/>
    <x v="0"/>
    <x v="1"/>
    <n v="2.3E-2"/>
    <n v="1563.08"/>
    <x v="284"/>
  </r>
  <r>
    <s v="Helaine Lyddy"/>
    <x v="0"/>
    <x v="10"/>
    <x v="277"/>
    <x v="1"/>
    <x v="1"/>
    <x v="1"/>
    <x v="3"/>
    <n v="5.2999999999999999E-2"/>
    <n v="5464.83"/>
    <x v="285"/>
  </r>
  <r>
    <s v="Carlene Torry"/>
    <x v="1"/>
    <x v="1"/>
    <x v="278"/>
    <x v="0"/>
    <x v="1"/>
    <x v="0"/>
    <x v="2"/>
    <n v="4.2999999999999997E-2"/>
    <n v="2563.23"/>
    <x v="286"/>
  </r>
  <r>
    <s v="Vere Kulic"/>
    <x v="0"/>
    <x v="2"/>
    <x v="279"/>
    <x v="2"/>
    <x v="2"/>
    <x v="0"/>
    <x v="1"/>
    <n v="1.9E-2"/>
    <n v="1264.83"/>
    <x v="287"/>
  </r>
  <r>
    <s v="Enrichetta Mowles"/>
    <x v="1"/>
    <x v="9"/>
    <x v="280"/>
    <x v="1"/>
    <x v="3"/>
    <x v="0"/>
    <x v="7"/>
    <n v="0.02"/>
    <n v="1487.8"/>
    <x v="288"/>
  </r>
  <r>
    <s v="Delinda Snozzwell"/>
    <x v="2"/>
    <x v="1"/>
    <x v="281"/>
    <x v="2"/>
    <x v="1"/>
    <x v="0"/>
    <x v="1"/>
    <n v="4.2999999999999997E-2"/>
    <n v="2881.43"/>
    <x v="289"/>
  </r>
  <r>
    <s v="Cecilio Sprankling"/>
    <x v="0"/>
    <x v="8"/>
    <x v="282"/>
    <x v="2"/>
    <x v="3"/>
    <x v="1"/>
    <x v="3"/>
    <n v="3.3000000000000002E-2"/>
    <n v="3620.4300000000003"/>
    <x v="290"/>
  </r>
  <r>
    <s v="Nickolai Artin"/>
    <x v="1"/>
    <x v="6"/>
    <x v="283"/>
    <x v="0"/>
    <x v="3"/>
    <x v="1"/>
    <x v="6"/>
    <n v="3.2000000000000001E-2"/>
    <n v="3549.12"/>
    <x v="291"/>
  </r>
  <r>
    <s v="Beryl Burnsyde"/>
    <x v="0"/>
    <x v="2"/>
    <x v="129"/>
    <x v="2"/>
    <x v="0"/>
    <x v="0"/>
    <x v="8"/>
    <n v="6.4000000000000001E-2"/>
    <n v="1905.28"/>
    <x v="292"/>
  </r>
  <r>
    <s v="Ambrosio Daniely"/>
    <x v="1"/>
    <x v="3"/>
    <x v="284"/>
    <x v="1"/>
    <x v="0"/>
    <x v="0"/>
    <x v="0"/>
    <n v="7.5999999999999998E-2"/>
    <n v="6084.5599999999995"/>
    <x v="293"/>
  </r>
  <r>
    <s v="Simon Kembery"/>
    <x v="0"/>
    <x v="7"/>
    <x v="245"/>
    <x v="0"/>
    <x v="3"/>
    <x v="1"/>
    <x v="9"/>
    <n v="0.04"/>
    <n v="3990"/>
    <x v="294"/>
  </r>
  <r>
    <s v="Brig Dewi"/>
    <x v="0"/>
    <x v="0"/>
    <x v="285"/>
    <x v="0"/>
    <x v="3"/>
    <x v="1"/>
    <x v="3"/>
    <n v="2.1000000000000001E-2"/>
    <n v="2273.25"/>
    <x v="295"/>
  </r>
  <r>
    <s v="Althea Bronger"/>
    <x v="0"/>
    <x v="6"/>
    <x v="286"/>
    <x v="1"/>
    <x v="3"/>
    <x v="1"/>
    <x v="3"/>
    <n v="3.2000000000000001E-2"/>
    <n v="3338.88"/>
    <x v="296"/>
  </r>
  <r>
    <s v="Ansley Gounel"/>
    <x v="1"/>
    <x v="6"/>
    <x v="287"/>
    <x v="0"/>
    <x v="3"/>
    <x v="0"/>
    <x v="5"/>
    <n v="3.2000000000000001E-2"/>
    <n v="1230.08"/>
    <x v="297"/>
  </r>
  <r>
    <s v="Daven Smout"/>
    <x v="1"/>
    <x v="3"/>
    <x v="288"/>
    <x v="2"/>
    <x v="0"/>
    <x v="0"/>
    <x v="2"/>
    <n v="7.5999999999999998E-2"/>
    <n v="3860.7999999999997"/>
    <x v="298"/>
  </r>
  <r>
    <s v="Niall Selesnick"/>
    <x v="1"/>
    <x v="1"/>
    <x v="289"/>
    <x v="0"/>
    <x v="1"/>
    <x v="0"/>
    <x v="5"/>
    <n v="4.2999999999999997E-2"/>
    <n v="1504.1399999999999"/>
    <x v="299"/>
  </r>
  <r>
    <s v="Lia Lurner"/>
    <x v="1"/>
    <x v="3"/>
    <x v="290"/>
    <x v="2"/>
    <x v="3"/>
    <x v="0"/>
    <x v="7"/>
    <n v="2.8000000000000001E-2"/>
    <n v="2163.2800000000002"/>
    <x v="300"/>
  </r>
  <r>
    <s v="Rodrigo Congdon"/>
    <x v="1"/>
    <x v="2"/>
    <x v="291"/>
    <x v="0"/>
    <x v="3"/>
    <x v="1"/>
    <x v="6"/>
    <n v="2.1000000000000001E-2"/>
    <n v="2476.7400000000002"/>
    <x v="301"/>
  </r>
  <r>
    <s v="Brendan Edgeller"/>
    <x v="1"/>
    <x v="2"/>
    <x v="292"/>
    <x v="2"/>
    <x v="1"/>
    <x v="0"/>
    <x v="5"/>
    <n v="5.3999999999999999E-2"/>
    <n v="1676.16"/>
    <x v="302"/>
  </r>
  <r>
    <s v="Ginger Myott"/>
    <x v="1"/>
    <x v="10"/>
    <x v="293"/>
    <x v="2"/>
    <x v="3"/>
    <x v="0"/>
    <x v="5"/>
    <n v="2.3E-2"/>
    <n v="716.91"/>
    <x v="303"/>
  </r>
  <r>
    <s v="Hatti Vezey"/>
    <x v="1"/>
    <x v="5"/>
    <x v="294"/>
    <x v="1"/>
    <x v="3"/>
    <x v="1"/>
    <x v="6"/>
    <n v="2.4E-2"/>
    <n v="2789.76"/>
    <x v="304"/>
  </r>
  <r>
    <s v="Eilis Pavlasek"/>
    <x v="0"/>
    <x v="6"/>
    <x v="295"/>
    <x v="1"/>
    <x v="4"/>
    <x v="1"/>
    <x v="6"/>
    <n v="5.0000000000000001E-3"/>
    <n v="575.95000000000005"/>
    <x v="305"/>
  </r>
  <r>
    <s v="Kellsie Waby"/>
    <x v="0"/>
    <x v="7"/>
    <x v="296"/>
    <x v="1"/>
    <x v="3"/>
    <x v="0"/>
    <x v="7"/>
    <n v="0.04"/>
    <n v="3182.8"/>
    <x v="306"/>
  </r>
  <r>
    <s v="Easter Pyke"/>
    <x v="1"/>
    <x v="7"/>
    <x v="297"/>
    <x v="1"/>
    <x v="0"/>
    <x v="1"/>
    <x v="9"/>
    <n v="6.3E-2"/>
    <n v="6027.84"/>
    <x v="307"/>
  </r>
  <r>
    <s v="Inger Andriveaux"/>
    <x v="2"/>
    <x v="9"/>
    <x v="298"/>
    <x v="2"/>
    <x v="1"/>
    <x v="1"/>
    <x v="3"/>
    <n v="5.8000000000000003E-2"/>
    <n v="6212.38"/>
    <x v="308"/>
  </r>
  <r>
    <s v="Corina Triner"/>
    <x v="0"/>
    <x v="0"/>
    <x v="299"/>
    <x v="1"/>
    <x v="2"/>
    <x v="0"/>
    <x v="1"/>
    <n v="1.2E-2"/>
    <n v="793.2"/>
    <x v="309"/>
  </r>
  <r>
    <s v="Loralyn Bruton"/>
    <x v="0"/>
    <x v="2"/>
    <x v="300"/>
    <x v="2"/>
    <x v="3"/>
    <x v="0"/>
    <x v="5"/>
    <n v="2.1000000000000001E-2"/>
    <n v="839.16000000000008"/>
    <x v="310"/>
  </r>
  <r>
    <s v="Susy Challoner"/>
    <x v="1"/>
    <x v="5"/>
    <x v="301"/>
    <x v="1"/>
    <x v="1"/>
    <x v="0"/>
    <x v="8"/>
    <n v="0.05"/>
    <n v="1494.5"/>
    <x v="311"/>
  </r>
  <r>
    <s v="Jan Morforth"/>
    <x v="0"/>
    <x v="11"/>
    <x v="302"/>
    <x v="2"/>
    <x v="1"/>
    <x v="0"/>
    <x v="4"/>
    <n v="5.8000000000000003E-2"/>
    <n v="2793.86"/>
    <x v="312"/>
  </r>
  <r>
    <s v="Cindi Stratten"/>
    <x v="1"/>
    <x v="10"/>
    <x v="190"/>
    <x v="0"/>
    <x v="1"/>
    <x v="1"/>
    <x v="9"/>
    <n v="5.2999999999999999E-2"/>
    <n v="5257.5999999999995"/>
    <x v="313"/>
  </r>
  <r>
    <s v="Marline Wahncke"/>
    <x v="0"/>
    <x v="2"/>
    <x v="303"/>
    <x v="2"/>
    <x v="3"/>
    <x v="0"/>
    <x v="7"/>
    <n v="2.1000000000000001E-2"/>
    <n v="1529.64"/>
    <x v="314"/>
  </r>
  <r>
    <s v="Violetta Vial"/>
    <x v="0"/>
    <x v="1"/>
    <x v="304"/>
    <x v="1"/>
    <x v="3"/>
    <x v="0"/>
    <x v="1"/>
    <n v="3.5000000000000003E-2"/>
    <n v="2413.9500000000003"/>
    <x v="315"/>
  </r>
  <r>
    <s v="Beatriz Bateson"/>
    <x v="0"/>
    <x v="11"/>
    <x v="305"/>
    <x v="1"/>
    <x v="1"/>
    <x v="0"/>
    <x v="0"/>
    <n v="5.8000000000000003E-2"/>
    <n v="5167.22"/>
    <x v="316"/>
  </r>
  <r>
    <s v="Angeline Christophersen"/>
    <x v="1"/>
    <x v="1"/>
    <x v="155"/>
    <x v="2"/>
    <x v="2"/>
    <x v="0"/>
    <x v="0"/>
    <n v="1.0999999999999999E-2"/>
    <n v="956.33999999999992"/>
    <x v="317"/>
  </r>
  <r>
    <s v="Evangelia Gowers"/>
    <x v="0"/>
    <x v="5"/>
    <x v="306"/>
    <x v="1"/>
    <x v="0"/>
    <x v="1"/>
    <x v="6"/>
    <n v="7.2999999999999995E-2"/>
    <n v="8646.85"/>
    <x v="318"/>
  </r>
  <r>
    <s v="Fonzie O'Shea"/>
    <x v="0"/>
    <x v="6"/>
    <x v="307"/>
    <x v="1"/>
    <x v="3"/>
    <x v="0"/>
    <x v="0"/>
    <n v="3.2000000000000001E-2"/>
    <n v="2571.52"/>
    <x v="319"/>
  </r>
  <r>
    <s v="Janene Hairsine"/>
    <x v="1"/>
    <x v="11"/>
    <x v="308"/>
    <x v="2"/>
    <x v="3"/>
    <x v="1"/>
    <x v="3"/>
    <n v="3.5000000000000003E-2"/>
    <n v="3666.9500000000003"/>
    <x v="320"/>
  </r>
  <r>
    <s v="Linell Compfort"/>
    <x v="1"/>
    <x v="9"/>
    <x v="309"/>
    <x v="2"/>
    <x v="0"/>
    <x v="0"/>
    <x v="7"/>
    <n v="7.0999999999999994E-2"/>
    <n v="5001.24"/>
    <x v="321"/>
  </r>
  <r>
    <s v="Shaylah Owbrick"/>
    <x v="0"/>
    <x v="3"/>
    <x v="310"/>
    <x v="2"/>
    <x v="3"/>
    <x v="0"/>
    <x v="2"/>
    <n v="2.8000000000000001E-2"/>
    <n v="1593.2"/>
    <x v="322"/>
  </r>
  <r>
    <s v="Erin Androsik"/>
    <x v="0"/>
    <x v="4"/>
    <x v="210"/>
    <x v="0"/>
    <x v="0"/>
    <x v="0"/>
    <x v="4"/>
    <n v="7.5999999999999998E-2"/>
    <n v="3688.2799999999997"/>
    <x v="323"/>
  </r>
  <r>
    <s v="Barnaby Farnall"/>
    <x v="2"/>
    <x v="1"/>
    <x v="311"/>
    <x v="1"/>
    <x v="0"/>
    <x v="1"/>
    <x v="6"/>
    <n v="6.0999999999999999E-2"/>
    <n v="7246.8"/>
    <x v="324"/>
  </r>
  <r>
    <s v="Ashien Gallen"/>
    <x v="1"/>
    <x v="8"/>
    <x v="312"/>
    <x v="2"/>
    <x v="0"/>
    <x v="1"/>
    <x v="6"/>
    <n v="8.4000000000000005E-2"/>
    <n v="9666.7200000000012"/>
    <x v="325"/>
  </r>
  <r>
    <s v="Stan Tolliday"/>
    <x v="1"/>
    <x v="0"/>
    <x v="313"/>
    <x v="0"/>
    <x v="3"/>
    <x v="0"/>
    <x v="5"/>
    <n v="2.1000000000000001E-2"/>
    <n v="830.34"/>
    <x v="326"/>
  </r>
  <r>
    <s v="Minetta Parsons"/>
    <x v="1"/>
    <x v="4"/>
    <x v="39"/>
    <x v="2"/>
    <x v="3"/>
    <x v="1"/>
    <x v="6"/>
    <n v="2.7E-2"/>
    <n v="2990.79"/>
    <x v="327"/>
  </r>
  <r>
    <s v="Kissiah Maydway"/>
    <x v="0"/>
    <x v="9"/>
    <x v="314"/>
    <x v="0"/>
    <x v="2"/>
    <x v="1"/>
    <x v="3"/>
    <n v="1.2E-2"/>
    <n v="1277.52"/>
    <x v="328"/>
  </r>
  <r>
    <s v="Charline Husset"/>
    <x v="0"/>
    <x v="3"/>
    <x v="315"/>
    <x v="2"/>
    <x v="2"/>
    <x v="1"/>
    <x v="9"/>
    <n v="0.01"/>
    <n v="945.30000000000007"/>
    <x v="329"/>
  </r>
  <r>
    <s v="Lorain Tew"/>
    <x v="1"/>
    <x v="5"/>
    <x v="316"/>
    <x v="0"/>
    <x v="2"/>
    <x v="0"/>
    <x v="7"/>
    <n v="1.7999999999999999E-2"/>
    <n v="1288.6199999999999"/>
    <x v="330"/>
  </r>
  <r>
    <s v="North Bertomeu"/>
    <x v="1"/>
    <x v="11"/>
    <x v="317"/>
    <x v="2"/>
    <x v="1"/>
    <x v="1"/>
    <x v="3"/>
    <n v="5.8000000000000003E-2"/>
    <n v="6084.2000000000007"/>
    <x v="331"/>
  </r>
  <r>
    <s v="Janaya MacGinlay"/>
    <x v="1"/>
    <x v="3"/>
    <x v="318"/>
    <x v="2"/>
    <x v="3"/>
    <x v="0"/>
    <x v="5"/>
    <n v="2.8000000000000001E-2"/>
    <n v="925.4"/>
    <x v="332"/>
  </r>
  <r>
    <s v="Cara Havers"/>
    <x v="0"/>
    <x v="11"/>
    <x v="79"/>
    <x v="1"/>
    <x v="0"/>
    <x v="0"/>
    <x v="0"/>
    <n v="9.9000000000000005E-2"/>
    <n v="8871.3900000000012"/>
    <x v="333"/>
  </r>
  <r>
    <s v="Ancell Moretto"/>
    <x v="1"/>
    <x v="6"/>
    <x v="319"/>
    <x v="2"/>
    <x v="4"/>
    <x v="1"/>
    <x v="9"/>
    <n v="5.0000000000000001E-3"/>
    <n v="484.6"/>
    <x v="334"/>
  </r>
  <r>
    <s v="Toby Brodhead"/>
    <x v="1"/>
    <x v="9"/>
    <x v="320"/>
    <x v="0"/>
    <x v="3"/>
    <x v="1"/>
    <x v="9"/>
    <n v="0.02"/>
    <n v="1968"/>
    <x v="335"/>
  </r>
  <r>
    <s v="Niles Mahomet"/>
    <x v="1"/>
    <x v="4"/>
    <x v="321"/>
    <x v="2"/>
    <x v="3"/>
    <x v="0"/>
    <x v="2"/>
    <n v="2.7E-2"/>
    <n v="1350.54"/>
    <x v="0"/>
  </r>
  <r>
    <s v="Avigdor Karel"/>
    <x v="0"/>
    <x v="7"/>
    <x v="322"/>
    <x v="1"/>
    <x v="3"/>
    <x v="0"/>
    <x v="7"/>
    <n v="0.04"/>
    <n v="2848.4"/>
    <x v="336"/>
  </r>
  <r>
    <s v="Luca Wolstenholme"/>
    <x v="0"/>
    <x v="1"/>
    <x v="323"/>
    <x v="1"/>
    <x v="3"/>
    <x v="0"/>
    <x v="2"/>
    <n v="3.5000000000000003E-2"/>
    <n v="1861.3000000000002"/>
    <x v="336"/>
  </r>
  <r>
    <s v="Efrem Mathonnet"/>
    <x v="1"/>
    <x v="4"/>
    <x v="324"/>
    <x v="1"/>
    <x v="3"/>
    <x v="1"/>
    <x v="3"/>
    <n v="2.7E-2"/>
    <n v="2889.54"/>
    <x v="336"/>
  </r>
  <r>
    <s v="Latisha Jolly"/>
    <x v="1"/>
    <x v="8"/>
    <x v="325"/>
    <x v="0"/>
    <x v="3"/>
    <x v="0"/>
    <x v="2"/>
    <n v="3.3000000000000002E-2"/>
    <n v="1927.2"/>
    <x v="336"/>
  </r>
  <r>
    <s v="Quentin Ferraresi"/>
    <x v="1"/>
    <x v="9"/>
    <x v="326"/>
    <x v="2"/>
    <x v="1"/>
    <x v="0"/>
    <x v="4"/>
    <n v="5.8000000000000003E-2"/>
    <n v="2842"/>
    <x v="336"/>
  </r>
  <r>
    <s v="Marco Wooland"/>
    <x v="1"/>
    <x v="10"/>
    <x v="327"/>
    <x v="1"/>
    <x v="3"/>
    <x v="0"/>
    <x v="0"/>
    <n v="2.3E-2"/>
    <n v="1967.19"/>
    <x v="336"/>
  </r>
  <r>
    <s v="Thekla Lynnett"/>
    <x v="0"/>
    <x v="7"/>
    <x v="328"/>
    <x v="0"/>
    <x v="2"/>
    <x v="0"/>
    <x v="2"/>
    <n v="1.9E-2"/>
    <n v="1025.05"/>
    <x v="336"/>
  </r>
  <r>
    <s v="Pedro Carluccio"/>
    <x v="0"/>
    <x v="10"/>
    <x v="329"/>
    <x v="0"/>
    <x v="3"/>
    <x v="0"/>
    <x v="4"/>
    <n v="2.3E-2"/>
    <n v="946.22"/>
    <x v="336"/>
  </r>
  <r>
    <s v="Caron Kolakovic"/>
    <x v="0"/>
    <x v="9"/>
    <x v="330"/>
    <x v="1"/>
    <x v="3"/>
    <x v="0"/>
    <x v="4"/>
    <n v="0.02"/>
    <n v="998.4"/>
    <x v="336"/>
  </r>
  <r>
    <s v="Debera Gow"/>
    <x v="1"/>
    <x v="8"/>
    <x v="331"/>
    <x v="0"/>
    <x v="3"/>
    <x v="0"/>
    <x v="5"/>
    <n v="3.3000000000000002E-2"/>
    <n v="1310.1000000000001"/>
    <x v="336"/>
  </r>
  <r>
    <s v="Hoyt D'Alesco"/>
    <x v="0"/>
    <x v="0"/>
    <x v="73"/>
    <x v="2"/>
    <x v="2"/>
    <x v="0"/>
    <x v="2"/>
    <n v="1.2E-2"/>
    <n v="642.48"/>
    <x v="336"/>
  </r>
  <r>
    <s v="Rudyard Tomsa"/>
    <x v="1"/>
    <x v="11"/>
    <x v="332"/>
    <x v="1"/>
    <x v="1"/>
    <x v="0"/>
    <x v="4"/>
    <n v="5.8000000000000003E-2"/>
    <n v="2546.2000000000003"/>
    <x v="336"/>
  </r>
  <r>
    <s v="Tyson Prescote"/>
    <x v="0"/>
    <x v="4"/>
    <x v="333"/>
    <x v="1"/>
    <x v="3"/>
    <x v="0"/>
    <x v="8"/>
    <n v="2.7E-2"/>
    <n v="794.34"/>
    <x v="336"/>
  </r>
  <r>
    <s v="Berenice Osbaldstone"/>
    <x v="1"/>
    <x v="2"/>
    <x v="334"/>
    <x v="2"/>
    <x v="3"/>
    <x v="0"/>
    <x v="2"/>
    <n v="2.1000000000000001E-2"/>
    <n v="1223.8800000000001"/>
    <x v="336"/>
  </r>
  <r>
    <s v="Jessika Jaycocks"/>
    <x v="1"/>
    <x v="8"/>
    <x v="335"/>
    <x v="0"/>
    <x v="3"/>
    <x v="0"/>
    <x v="1"/>
    <n v="3.3000000000000002E-2"/>
    <n v="2243.34"/>
    <x v="336"/>
  </r>
  <r>
    <s v="Gabie Millichip"/>
    <x v="0"/>
    <x v="2"/>
    <x v="336"/>
    <x v="2"/>
    <x v="0"/>
    <x v="0"/>
    <x v="4"/>
    <n v="6.4000000000000001E-2"/>
    <n v="3184.64"/>
    <x v="336"/>
  </r>
  <r>
    <s v="Pearla Beteriss"/>
    <x v="0"/>
    <x v="10"/>
    <x v="337"/>
    <x v="1"/>
    <x v="1"/>
    <x v="0"/>
    <x v="1"/>
    <n v="5.2999999999999999E-2"/>
    <n v="3705.23"/>
    <x v="336"/>
  </r>
  <r>
    <s v="Harwilll Domotor"/>
    <x v="0"/>
    <x v="7"/>
    <x v="338"/>
    <x v="1"/>
    <x v="3"/>
    <x v="1"/>
    <x v="6"/>
    <n v="0.04"/>
    <n v="4494.8"/>
    <x v="336"/>
  </r>
  <r>
    <s v="Carolina Blumsom"/>
    <x v="0"/>
    <x v="2"/>
    <x v="339"/>
    <x v="2"/>
    <x v="3"/>
    <x v="0"/>
    <x v="8"/>
    <n v="2.1000000000000001E-2"/>
    <n v="600.18000000000006"/>
    <x v="336"/>
  </r>
  <r>
    <s v="Ryon Baroch"/>
    <x v="0"/>
    <x v="9"/>
    <x v="340"/>
    <x v="2"/>
    <x v="2"/>
    <x v="0"/>
    <x v="4"/>
    <n v="1.2E-2"/>
    <n v="523.08000000000004"/>
    <x v="336"/>
  </r>
  <r>
    <s v="Georg Dinnage"/>
    <x v="0"/>
    <x v="7"/>
    <x v="97"/>
    <x v="1"/>
    <x v="1"/>
    <x v="0"/>
    <x v="0"/>
    <n v="5.8999999999999997E-2"/>
    <n v="5211.4699999999993"/>
    <x v="336"/>
  </r>
  <r>
    <s v="Marissa Infante"/>
    <x v="2"/>
    <x v="7"/>
    <x v="341"/>
    <x v="0"/>
    <x v="3"/>
    <x v="0"/>
    <x v="7"/>
    <n v="0.04"/>
    <n v="3153.6"/>
    <x v="336"/>
  </r>
  <r>
    <s v="Joli Jodrelle"/>
    <x v="0"/>
    <x v="10"/>
    <x v="342"/>
    <x v="1"/>
    <x v="1"/>
    <x v="0"/>
    <x v="7"/>
    <n v="5.2999999999999999E-2"/>
    <n v="4086.2999999999997"/>
    <x v="336"/>
  </r>
  <r>
    <s v="Jessica Callcott"/>
    <x v="1"/>
    <x v="11"/>
    <x v="343"/>
    <x v="0"/>
    <x v="0"/>
    <x v="0"/>
    <x v="1"/>
    <n v="9.9000000000000005E-2"/>
    <n v="6535.9800000000005"/>
    <x v="336"/>
  </r>
  <r>
    <s v="Sabina Scorrer"/>
    <x v="1"/>
    <x v="3"/>
    <x v="344"/>
    <x v="1"/>
    <x v="3"/>
    <x v="0"/>
    <x v="7"/>
    <n v="2.8000000000000001E-2"/>
    <n v="1986.04"/>
    <x v="336"/>
  </r>
  <r>
    <s v="Bayard Gendricke"/>
    <x v="0"/>
    <x v="2"/>
    <x v="345"/>
    <x v="1"/>
    <x v="4"/>
    <x v="0"/>
    <x v="4"/>
    <n v="5.0000000000000001E-3"/>
    <n v="204.9"/>
    <x v="336"/>
  </r>
  <r>
    <s v="Esmaria Denecamp"/>
    <x v="0"/>
    <x v="11"/>
    <x v="346"/>
    <x v="1"/>
    <x v="4"/>
    <x v="0"/>
    <x v="4"/>
    <n v="5.0000000000000001E-3"/>
    <n v="244.9"/>
    <x v="336"/>
  </r>
  <r>
    <s v="Antone Tolmie"/>
    <x v="0"/>
    <x v="7"/>
    <x v="347"/>
    <x v="1"/>
    <x v="1"/>
    <x v="1"/>
    <x v="6"/>
    <n v="5.8999999999999997E-2"/>
    <n v="6538.38"/>
    <x v="336"/>
  </r>
  <r>
    <s v="Tammi Lackham"/>
    <x v="1"/>
    <x v="5"/>
    <x v="348"/>
    <x v="2"/>
    <x v="1"/>
    <x v="0"/>
    <x v="1"/>
    <n v="0.05"/>
    <n v="3084.5"/>
    <x v="336"/>
  </r>
  <r>
    <s v="Nananne Gehringer"/>
    <x v="2"/>
    <x v="3"/>
    <x v="349"/>
    <x v="0"/>
    <x v="3"/>
    <x v="1"/>
    <x v="3"/>
    <n v="2.8000000000000001E-2"/>
    <n v="2934.4"/>
    <x v="336"/>
  </r>
  <r>
    <s v="Loren Bentote"/>
    <x v="0"/>
    <x v="9"/>
    <x v="350"/>
    <x v="1"/>
    <x v="2"/>
    <x v="0"/>
    <x v="2"/>
    <n v="1.2E-2"/>
    <n v="675.36"/>
    <x v="336"/>
  </r>
  <r>
    <s v="Manolo Gasnell"/>
    <x v="0"/>
    <x v="1"/>
    <x v="9"/>
    <x v="1"/>
    <x v="1"/>
    <x v="0"/>
    <x v="0"/>
    <n v="4.2999999999999997E-2"/>
    <n v="3800.3399999999997"/>
    <x v="336"/>
  </r>
  <r>
    <s v="Wyatt Clinch"/>
    <x v="0"/>
    <x v="1"/>
    <x v="351"/>
    <x v="0"/>
    <x v="1"/>
    <x v="0"/>
    <x v="2"/>
    <n v="4.2999999999999997E-2"/>
    <n v="2261.37"/>
    <x v="336"/>
  </r>
  <r>
    <s v="Giselbert Newlands"/>
    <x v="0"/>
    <x v="10"/>
    <x v="236"/>
    <x v="2"/>
    <x v="2"/>
    <x v="0"/>
    <x v="4"/>
    <n v="1.4999999999999999E-2"/>
    <n v="714.75"/>
    <x v="336"/>
  </r>
  <r>
    <s v="Cristal Demangeot"/>
    <x v="1"/>
    <x v="0"/>
    <x v="352"/>
    <x v="2"/>
    <x v="1"/>
    <x v="0"/>
    <x v="7"/>
    <n v="5.0999999999999997E-2"/>
    <n v="3689.85"/>
    <x v="336"/>
  </r>
  <r>
    <s v="Jaime Dowe"/>
    <x v="1"/>
    <x v="9"/>
    <x v="353"/>
    <x v="0"/>
    <x v="3"/>
    <x v="0"/>
    <x v="5"/>
    <n v="0.02"/>
    <n v="798.80000000000007"/>
    <x v="336"/>
  </r>
  <r>
    <s v="Addia Penwright"/>
    <x v="0"/>
    <x v="8"/>
    <x v="354"/>
    <x v="2"/>
    <x v="2"/>
    <x v="0"/>
    <x v="8"/>
    <n v="0.02"/>
    <n v="562.6"/>
    <x v="336"/>
  </r>
  <r>
    <s v="Ali Roubert"/>
    <x v="2"/>
    <x v="1"/>
    <x v="355"/>
    <x v="2"/>
    <x v="0"/>
    <x v="0"/>
    <x v="1"/>
    <n v="6.0999999999999999E-2"/>
    <n v="4237.0599999999995"/>
    <x v="336"/>
  </r>
  <r>
    <s v="Emmye Corry"/>
    <x v="0"/>
    <x v="10"/>
    <x v="356"/>
    <x v="2"/>
    <x v="0"/>
    <x v="1"/>
    <x v="3"/>
    <n v="7.1999999999999995E-2"/>
    <n v="7850.16"/>
    <x v="336"/>
  </r>
  <r>
    <s v="Addy Pimblett"/>
    <x v="0"/>
    <x v="6"/>
    <x v="357"/>
    <x v="0"/>
    <x v="3"/>
    <x v="0"/>
    <x v="1"/>
    <n v="3.2000000000000001E-2"/>
    <n v="2126.7200000000003"/>
    <x v="336"/>
  </r>
  <r>
    <s v="Baudoin Dummigan"/>
    <x v="0"/>
    <x v="2"/>
    <x v="358"/>
    <x v="1"/>
    <x v="3"/>
    <x v="1"/>
    <x v="6"/>
    <n v="2.1000000000000001E-2"/>
    <n v="2404.71"/>
    <x v="336"/>
  </r>
  <r>
    <s v="Lissy McCoy"/>
    <x v="1"/>
    <x v="5"/>
    <x v="359"/>
    <x v="2"/>
    <x v="2"/>
    <x v="0"/>
    <x v="0"/>
    <n v="1.7999999999999999E-2"/>
    <n v="1552.1399999999999"/>
    <x v="336"/>
  </r>
  <r>
    <s v="Ingunna Wainscoat"/>
    <x v="0"/>
    <x v="3"/>
    <x v="360"/>
    <x v="1"/>
    <x v="3"/>
    <x v="0"/>
    <x v="7"/>
    <n v="2.8000000000000001E-2"/>
    <n v="2050.7200000000003"/>
    <x v="336"/>
  </r>
  <r>
    <s v="Amii Elms"/>
    <x v="1"/>
    <x v="5"/>
    <x v="361"/>
    <x v="1"/>
    <x v="2"/>
    <x v="0"/>
    <x v="2"/>
    <n v="1.7999999999999999E-2"/>
    <n v="970.56"/>
    <x v="336"/>
  </r>
  <r>
    <s v="Ignacio Delion"/>
    <x v="1"/>
    <x v="1"/>
    <x v="362"/>
    <x v="1"/>
    <x v="3"/>
    <x v="1"/>
    <x v="6"/>
    <n v="3.5000000000000003E-2"/>
    <n v="3979.1500000000005"/>
    <x v="336"/>
  </r>
  <r>
    <s v="Colby Reuven"/>
    <x v="0"/>
    <x v="5"/>
    <x v="363"/>
    <x v="0"/>
    <x v="3"/>
    <x v="1"/>
    <x v="3"/>
    <n v="2.4E-2"/>
    <n v="2442.96"/>
    <x v="336"/>
  </r>
  <r>
    <s v="Maggee Stiggles"/>
    <x v="1"/>
    <x v="1"/>
    <x v="364"/>
    <x v="2"/>
    <x v="3"/>
    <x v="0"/>
    <x v="5"/>
    <n v="3.5000000000000003E-2"/>
    <n v="1362.5500000000002"/>
    <x v="336"/>
  </r>
  <r>
    <s v="Kelci Walkden"/>
    <x v="0"/>
    <x v="4"/>
    <x v="365"/>
    <x v="1"/>
    <x v="4"/>
    <x v="0"/>
    <x v="2"/>
    <n v="5.0000000000000001E-3"/>
    <n v="285.45"/>
    <x v="336"/>
  </r>
  <r>
    <s v="Bogey Hitcham"/>
    <x v="0"/>
    <x v="6"/>
    <x v="366"/>
    <x v="0"/>
    <x v="2"/>
    <x v="1"/>
    <x v="3"/>
    <n v="0.01"/>
    <n v="1061.7"/>
    <x v="336"/>
  </r>
  <r>
    <s v="Pembroke Siflet"/>
    <x v="1"/>
    <x v="4"/>
    <x v="367"/>
    <x v="2"/>
    <x v="3"/>
    <x v="0"/>
    <x v="2"/>
    <n v="2.7E-2"/>
    <n v="1607.85"/>
    <x v="336"/>
  </r>
  <r>
    <s v="Adolph Hartin"/>
    <x v="0"/>
    <x v="6"/>
    <x v="368"/>
    <x v="0"/>
    <x v="2"/>
    <x v="0"/>
    <x v="0"/>
    <n v="0.01"/>
    <n v="899.6"/>
    <x v="336"/>
  </r>
  <r>
    <s v="Gisela Wille"/>
    <x v="2"/>
    <x v="3"/>
    <x v="369"/>
    <x v="0"/>
    <x v="2"/>
    <x v="0"/>
    <x v="2"/>
    <n v="0.01"/>
    <n v="588.5"/>
    <x v="336"/>
  </r>
  <r>
    <s v="Joyce Leyband"/>
    <x v="1"/>
    <x v="6"/>
    <x v="370"/>
    <x v="0"/>
    <x v="3"/>
    <x v="0"/>
    <x v="1"/>
    <n v="3.2000000000000001E-2"/>
    <n v="2182.4"/>
    <x v="336"/>
  </r>
  <r>
    <s v="Reube Sushams"/>
    <x v="0"/>
    <x v="11"/>
    <x v="371"/>
    <x v="1"/>
    <x v="1"/>
    <x v="1"/>
    <x v="9"/>
    <n v="5.8000000000000003E-2"/>
    <n v="5227.54"/>
    <x v="336"/>
  </r>
  <r>
    <s v="Mathian MacMeeking"/>
    <x v="1"/>
    <x v="10"/>
    <x v="372"/>
    <x v="1"/>
    <x v="1"/>
    <x v="0"/>
    <x v="4"/>
    <n v="5.2999999999999999E-2"/>
    <n v="2388.1799999999998"/>
    <x v="336"/>
  </r>
  <r>
    <s v="Antonino Forsdicke"/>
    <x v="0"/>
    <x v="6"/>
    <x v="373"/>
    <x v="0"/>
    <x v="3"/>
    <x v="0"/>
    <x v="1"/>
    <n v="3.2000000000000001E-2"/>
    <n v="2123.84"/>
    <x v="336"/>
  </r>
  <r>
    <s v="Mick Spraberry"/>
    <x v="1"/>
    <x v="10"/>
    <x v="374"/>
    <x v="2"/>
    <x v="1"/>
    <x v="0"/>
    <x v="0"/>
    <n v="5.2999999999999999E-2"/>
    <n v="4551.6399999999994"/>
    <x v="336"/>
  </r>
  <r>
    <s v="Caresa Christer"/>
    <x v="0"/>
    <x v="3"/>
    <x v="375"/>
    <x v="0"/>
    <x v="2"/>
    <x v="0"/>
    <x v="2"/>
    <n v="0.01"/>
    <n v="592.6"/>
    <x v="336"/>
  </r>
  <r>
    <s v="Letizia Hasselby"/>
    <x v="0"/>
    <x v="2"/>
    <x v="376"/>
    <x v="2"/>
    <x v="3"/>
    <x v="0"/>
    <x v="1"/>
    <n v="2.1000000000000001E-2"/>
    <n v="1297.5900000000001"/>
    <x v="336"/>
  </r>
  <r>
    <s v="Luce Beentjes"/>
    <x v="0"/>
    <x v="7"/>
    <x v="377"/>
    <x v="2"/>
    <x v="1"/>
    <x v="0"/>
    <x v="4"/>
    <n v="5.8999999999999997E-2"/>
    <n v="2842.62"/>
    <x v="336"/>
  </r>
  <r>
    <s v="Sammy Gantlett"/>
    <x v="1"/>
    <x v="6"/>
    <x v="378"/>
    <x v="0"/>
    <x v="4"/>
    <x v="0"/>
    <x v="7"/>
    <n v="5.0000000000000001E-3"/>
    <n v="374"/>
    <x v="336"/>
  </r>
  <r>
    <s v="Pooh Splevins"/>
    <x v="1"/>
    <x v="5"/>
    <x v="379"/>
    <x v="0"/>
    <x v="3"/>
    <x v="0"/>
    <x v="5"/>
    <n v="2.4E-2"/>
    <n v="744.48"/>
    <x v="336"/>
  </r>
  <r>
    <s v="Aeriela Aickin"/>
    <x v="0"/>
    <x v="6"/>
    <x v="380"/>
    <x v="2"/>
    <x v="3"/>
    <x v="0"/>
    <x v="5"/>
    <n v="3.2000000000000001E-2"/>
    <n v="1201.6000000000001"/>
    <x v="336"/>
  </r>
  <r>
    <s v="Tabbatha Pickston"/>
    <x v="0"/>
    <x v="11"/>
    <x v="183"/>
    <x v="2"/>
    <x v="1"/>
    <x v="0"/>
    <x v="7"/>
    <n v="5.8000000000000003E-2"/>
    <n v="4178.3200000000006"/>
    <x v="336"/>
  </r>
  <r>
    <s v="Royal Nowakowska"/>
    <x v="0"/>
    <x v="4"/>
    <x v="296"/>
    <x v="1"/>
    <x v="3"/>
    <x v="0"/>
    <x v="7"/>
    <n v="2.7E-2"/>
    <n v="2148.39"/>
    <x v="336"/>
  </r>
  <r>
    <s v="Michael Sidry"/>
    <x v="0"/>
    <x v="6"/>
    <x v="381"/>
    <x v="2"/>
    <x v="3"/>
    <x v="0"/>
    <x v="0"/>
    <n v="3.2000000000000001E-2"/>
    <n v="2600.3200000000002"/>
    <x v="336"/>
  </r>
  <r>
    <s v="Nolan Tortis"/>
    <x v="0"/>
    <x v="3"/>
    <x v="382"/>
    <x v="2"/>
    <x v="3"/>
    <x v="0"/>
    <x v="5"/>
    <n v="2.8000000000000001E-2"/>
    <n v="1027.8800000000001"/>
    <x v="336"/>
  </r>
  <r>
    <s v="De witt Lottrington"/>
    <x v="1"/>
    <x v="0"/>
    <x v="383"/>
    <x v="2"/>
    <x v="4"/>
    <x v="1"/>
    <x v="9"/>
    <n v="5.0000000000000001E-3"/>
    <n v="491.8"/>
    <x v="336"/>
  </r>
  <r>
    <s v="Baxter Brocks"/>
    <x v="1"/>
    <x v="4"/>
    <x v="384"/>
    <x v="2"/>
    <x v="2"/>
    <x v="0"/>
    <x v="5"/>
    <n v="1.2999999999999999E-2"/>
    <n v="515.84"/>
    <x v="336"/>
  </r>
  <r>
    <s v="Joyce Esel"/>
    <x v="0"/>
    <x v="0"/>
    <x v="385"/>
    <x v="1"/>
    <x v="1"/>
    <x v="1"/>
    <x v="3"/>
    <n v="5.0999999999999997E-2"/>
    <n v="5170.8899999999994"/>
    <x v="336"/>
  </r>
  <r>
    <s v="Van Tuxwell"/>
    <x v="1"/>
    <x v="5"/>
    <x v="386"/>
    <x v="2"/>
    <x v="1"/>
    <x v="0"/>
    <x v="0"/>
    <n v="0.05"/>
    <n v="4035"/>
    <x v="336"/>
  </r>
  <r>
    <s v="Fidela Artis"/>
    <x v="1"/>
    <x v="0"/>
    <x v="387"/>
    <x v="0"/>
    <x v="3"/>
    <x v="0"/>
    <x v="7"/>
    <n v="2.1000000000000001E-2"/>
    <n v="1638.42"/>
    <x v="336"/>
  </r>
  <r>
    <s v="Dov Thoresby"/>
    <x v="0"/>
    <x v="3"/>
    <x v="388"/>
    <x v="2"/>
    <x v="2"/>
    <x v="1"/>
    <x v="6"/>
    <n v="0.01"/>
    <n v="1154.9000000000001"/>
    <x v="336"/>
  </r>
  <r>
    <s v="Cathi Delgardo"/>
    <x v="0"/>
    <x v="6"/>
    <x v="389"/>
    <x v="2"/>
    <x v="1"/>
    <x v="1"/>
    <x v="6"/>
    <n v="4.1000000000000002E-2"/>
    <n v="4588.3100000000004"/>
    <x v="336"/>
  </r>
  <r>
    <s v="Doro Nolte"/>
    <x v="1"/>
    <x v="10"/>
    <x v="390"/>
    <x v="1"/>
    <x v="3"/>
    <x v="1"/>
    <x v="3"/>
    <n v="2.3E-2"/>
    <n v="2508.15"/>
    <x v="336"/>
  </r>
  <r>
    <s v="Easter Pyke"/>
    <x v="1"/>
    <x v="7"/>
    <x v="297"/>
    <x v="2"/>
    <x v="3"/>
    <x v="1"/>
    <x v="9"/>
    <n v="0.04"/>
    <n v="3827.2000000000003"/>
    <x v="336"/>
  </r>
  <r>
    <s v="Noll Forbear"/>
    <x v="0"/>
    <x v="10"/>
    <x v="391"/>
    <x v="1"/>
    <x v="3"/>
    <x v="1"/>
    <x v="3"/>
    <n v="2.3E-2"/>
    <n v="2515.7399999999998"/>
    <x v="336"/>
  </r>
  <r>
    <s v="Myer McCory"/>
    <x v="0"/>
    <x v="8"/>
    <x v="392"/>
    <x v="1"/>
    <x v="3"/>
    <x v="0"/>
    <x v="1"/>
    <n v="3.3000000000000002E-2"/>
    <n v="2300.4300000000003"/>
    <x v="336"/>
  </r>
  <r>
    <s v="Doralyn Segar"/>
    <x v="1"/>
    <x v="3"/>
    <x v="26"/>
    <x v="1"/>
    <x v="3"/>
    <x v="0"/>
    <x v="5"/>
    <n v="2.8000000000000001E-2"/>
    <n v="840"/>
    <x v="336"/>
  </r>
  <r>
    <s v="Clo Jimpson"/>
    <x v="0"/>
    <x v="2"/>
    <x v="393"/>
    <x v="0"/>
    <x v="4"/>
    <x v="0"/>
    <x v="2"/>
    <n v="5.0000000000000001E-3"/>
    <n v="288.10000000000002"/>
    <x v="336"/>
  </r>
  <r>
    <s v="Brose MacCorkell"/>
    <x v="1"/>
    <x v="4"/>
    <x v="22"/>
    <x v="0"/>
    <x v="2"/>
    <x v="0"/>
    <x v="5"/>
    <n v="1.2999999999999999E-2"/>
    <n v="467.21999999999997"/>
    <x v="336"/>
  </r>
  <r>
    <s v="Audry Yu"/>
    <x v="1"/>
    <x v="7"/>
    <x v="394"/>
    <x v="2"/>
    <x v="3"/>
    <x v="1"/>
    <x v="3"/>
    <n v="0.04"/>
    <n v="4047.6"/>
    <x v="336"/>
  </r>
  <r>
    <s v="Dolley Grayley"/>
    <x v="1"/>
    <x v="2"/>
    <x v="346"/>
    <x v="2"/>
    <x v="0"/>
    <x v="0"/>
    <x v="4"/>
    <n v="6.4000000000000001E-2"/>
    <n v="3134.7200000000003"/>
    <x v="336"/>
  </r>
  <r>
    <s v="Rory Ravenscroftt"/>
    <x v="1"/>
    <x v="9"/>
    <x v="395"/>
    <x v="1"/>
    <x v="0"/>
    <x v="0"/>
    <x v="4"/>
    <n v="7.0999999999999994E-2"/>
    <n v="3226.95"/>
    <x v="336"/>
  </r>
  <r>
    <s v="Verla Timmis"/>
    <x v="0"/>
    <x v="3"/>
    <x v="396"/>
    <x v="2"/>
    <x v="3"/>
    <x v="0"/>
    <x v="2"/>
    <n v="2.8000000000000001E-2"/>
    <n v="1515.92"/>
    <x v="336"/>
  </r>
  <r>
    <s v="Jo Benoi"/>
    <x v="1"/>
    <x v="4"/>
    <x v="397"/>
    <x v="1"/>
    <x v="3"/>
    <x v="1"/>
    <x v="6"/>
    <n v="2.7E-2"/>
    <n v="3173.04"/>
    <x v="336"/>
  </r>
  <r>
    <s v="Caty Janas"/>
    <x v="0"/>
    <x v="9"/>
    <x v="398"/>
    <x v="0"/>
    <x v="2"/>
    <x v="1"/>
    <x v="9"/>
    <n v="1.2E-2"/>
    <n v="1118.52"/>
    <x v="336"/>
  </r>
  <r>
    <s v="Virge Garfield"/>
    <x v="0"/>
    <x v="7"/>
    <x v="399"/>
    <x v="2"/>
    <x v="2"/>
    <x v="1"/>
    <x v="6"/>
    <n v="1.9E-2"/>
    <n v="2106.91"/>
    <x v="336"/>
  </r>
  <r>
    <s v="Myrilla Mercik"/>
    <x v="1"/>
    <x v="7"/>
    <x v="400"/>
    <x v="1"/>
    <x v="3"/>
    <x v="1"/>
    <x v="9"/>
    <n v="0.04"/>
    <n v="3866.4"/>
    <x v="336"/>
  </r>
  <r>
    <s v="Giacobo Donke"/>
    <x v="0"/>
    <x v="10"/>
    <x v="401"/>
    <x v="1"/>
    <x v="3"/>
    <x v="1"/>
    <x v="6"/>
    <n v="2.3E-2"/>
    <n v="2722.2799999999997"/>
    <x v="336"/>
  </r>
  <r>
    <s v="Barbara-anne Kenchington"/>
    <x v="1"/>
    <x v="3"/>
    <x v="402"/>
    <x v="2"/>
    <x v="3"/>
    <x v="0"/>
    <x v="0"/>
    <n v="2.8000000000000001E-2"/>
    <n v="2464.84"/>
    <x v="336"/>
  </r>
  <r>
    <s v="Cly Vizard"/>
    <x v="0"/>
    <x v="5"/>
    <x v="403"/>
    <x v="2"/>
    <x v="3"/>
    <x v="0"/>
    <x v="2"/>
    <n v="2.4E-2"/>
    <n v="1236.48"/>
    <x v="336"/>
  </r>
  <r>
    <s v="Evangelina Lergan"/>
    <x v="0"/>
    <x v="3"/>
    <x v="404"/>
    <x v="1"/>
    <x v="3"/>
    <x v="0"/>
    <x v="1"/>
    <n v="2.8000000000000001E-2"/>
    <n v="1713.88"/>
    <x v="336"/>
  </r>
  <r>
    <s v="Maritsa Marusic"/>
    <x v="0"/>
    <x v="8"/>
    <x v="405"/>
    <x v="1"/>
    <x v="3"/>
    <x v="0"/>
    <x v="2"/>
    <n v="3.3000000000000002E-2"/>
    <n v="1740.75"/>
    <x v="336"/>
  </r>
  <r>
    <s v="Tamar MacGilfoyle"/>
    <x v="0"/>
    <x v="6"/>
    <x v="406"/>
    <x v="1"/>
    <x v="3"/>
    <x v="0"/>
    <x v="4"/>
    <n v="3.2000000000000001E-2"/>
    <n v="1512.64"/>
    <x v="336"/>
  </r>
  <r>
    <s v="Chancey Dyos"/>
    <x v="0"/>
    <x v="0"/>
    <x v="407"/>
    <x v="1"/>
    <x v="1"/>
    <x v="1"/>
    <x v="6"/>
    <n v="5.0999999999999997E-2"/>
    <n v="6021.0599999999995"/>
    <x v="336"/>
  </r>
  <r>
    <s v="Isaak Rawne"/>
    <x v="0"/>
    <x v="11"/>
    <x v="408"/>
    <x v="0"/>
    <x v="3"/>
    <x v="0"/>
    <x v="5"/>
    <n v="3.5000000000000003E-2"/>
    <n v="1307.6000000000001"/>
    <x v="336"/>
  </r>
  <r>
    <s v="Gideon Hehir"/>
    <x v="1"/>
    <x v="5"/>
    <x v="409"/>
    <x v="1"/>
    <x v="3"/>
    <x v="0"/>
    <x v="1"/>
    <n v="2.4E-2"/>
    <n v="1596.24"/>
    <x v="336"/>
  </r>
  <r>
    <s v="Irena Trousdell"/>
    <x v="1"/>
    <x v="11"/>
    <x v="410"/>
    <x v="1"/>
    <x v="4"/>
    <x v="0"/>
    <x v="8"/>
    <n v="5.0000000000000001E-3"/>
    <n v="147.65"/>
    <x v="336"/>
  </r>
  <r>
    <s v="Gino Groome"/>
    <x v="1"/>
    <x v="8"/>
    <x v="411"/>
    <x v="0"/>
    <x v="0"/>
    <x v="0"/>
    <x v="1"/>
    <n v="8.4000000000000005E-2"/>
    <n v="5076.96"/>
    <x v="336"/>
  </r>
  <r>
    <s v="Lamond Douthwaite"/>
    <x v="0"/>
    <x v="1"/>
    <x v="412"/>
    <x v="0"/>
    <x v="4"/>
    <x v="1"/>
    <x v="9"/>
    <n v="5.0000000000000001E-3"/>
    <n v="452.65000000000003"/>
    <x v="336"/>
  </r>
  <r>
    <s v="Ebonee Roxburgh"/>
    <x v="0"/>
    <x v="7"/>
    <x v="413"/>
    <x v="1"/>
    <x v="0"/>
    <x v="0"/>
    <x v="1"/>
    <n v="6.3E-2"/>
    <n v="4280.8500000000004"/>
    <x v="336"/>
  </r>
  <r>
    <s v="Nathanial Brounfield"/>
    <x v="0"/>
    <x v="9"/>
    <x v="414"/>
    <x v="1"/>
    <x v="3"/>
    <x v="1"/>
    <x v="3"/>
    <n v="0.02"/>
    <n v="2102.4"/>
    <x v="336"/>
  </r>
  <r>
    <s v="Mallorie Waber"/>
    <x v="0"/>
    <x v="7"/>
    <x v="415"/>
    <x v="0"/>
    <x v="1"/>
    <x v="0"/>
    <x v="1"/>
    <n v="5.8999999999999997E-2"/>
    <n v="3573.6299999999997"/>
    <x v="336"/>
  </r>
  <r>
    <s v="Ewart Laphorn"/>
    <x v="1"/>
    <x v="7"/>
    <x v="416"/>
    <x v="1"/>
    <x v="1"/>
    <x v="1"/>
    <x v="6"/>
    <n v="5.8999999999999997E-2"/>
    <n v="7027.49"/>
    <x v="336"/>
  </r>
  <r>
    <s v="Hilliary Roarty"/>
    <x v="0"/>
    <x v="10"/>
    <x v="308"/>
    <x v="1"/>
    <x v="2"/>
    <x v="1"/>
    <x v="3"/>
    <n v="1.4999999999999999E-2"/>
    <n v="1571.55"/>
    <x v="336"/>
  </r>
  <r>
    <s v="Putnem Manchester"/>
    <x v="0"/>
    <x v="0"/>
    <x v="417"/>
    <x v="0"/>
    <x v="3"/>
    <x v="0"/>
    <x v="7"/>
    <n v="2.1000000000000001E-2"/>
    <n v="1477.5600000000002"/>
    <x v="336"/>
  </r>
  <r>
    <s v="Sharl Bendson"/>
    <x v="1"/>
    <x v="5"/>
    <x v="418"/>
    <x v="2"/>
    <x v="2"/>
    <x v="0"/>
    <x v="5"/>
    <n v="1.7999999999999999E-2"/>
    <n v="605.33999999999992"/>
    <x v="336"/>
  </r>
  <r>
    <s v="William Reeveley"/>
    <x v="0"/>
    <x v="7"/>
    <x v="419"/>
    <x v="2"/>
    <x v="1"/>
    <x v="0"/>
    <x v="2"/>
    <n v="5.8999999999999997E-2"/>
    <n v="3178.33"/>
    <x v="336"/>
  </r>
  <r>
    <s v="Granville Stetson"/>
    <x v="1"/>
    <x v="1"/>
    <x v="420"/>
    <x v="0"/>
    <x v="3"/>
    <x v="1"/>
    <x v="6"/>
    <n v="3.5000000000000003E-2"/>
    <n v="3891.6500000000005"/>
    <x v="336"/>
  </r>
  <r>
    <s v="Mirna Etoile"/>
    <x v="1"/>
    <x v="2"/>
    <x v="421"/>
    <x v="1"/>
    <x v="3"/>
    <x v="0"/>
    <x v="8"/>
    <n v="2.1000000000000001E-2"/>
    <n v="629.37"/>
    <x v="336"/>
  </r>
  <r>
    <s v="Freddie Johnikin"/>
    <x v="0"/>
    <x v="3"/>
    <x v="422"/>
    <x v="0"/>
    <x v="3"/>
    <x v="0"/>
    <x v="1"/>
    <n v="2.8000000000000001E-2"/>
    <n v="1818.88"/>
    <x v="336"/>
  </r>
  <r>
    <s v="Natalee Craiker"/>
    <x v="0"/>
    <x v="6"/>
    <x v="423"/>
    <x v="2"/>
    <x v="3"/>
    <x v="1"/>
    <x v="6"/>
    <n v="3.2000000000000001E-2"/>
    <n v="3559.36"/>
    <x v="336"/>
  </r>
  <r>
    <s v="Mariette Daymont"/>
    <x v="1"/>
    <x v="0"/>
    <x v="424"/>
    <x v="2"/>
    <x v="3"/>
    <x v="1"/>
    <x v="9"/>
    <n v="2.1000000000000001E-2"/>
    <n v="2090.13"/>
    <x v="336"/>
  </r>
  <r>
    <s v="Lonny Caen"/>
    <x v="1"/>
    <x v="8"/>
    <x v="425"/>
    <x v="0"/>
    <x v="0"/>
    <x v="0"/>
    <x v="5"/>
    <n v="8.4000000000000005E-2"/>
    <n v="3022.32"/>
    <x v="336"/>
  </r>
  <r>
    <s v="Murial Ickovici"/>
    <x v="1"/>
    <x v="5"/>
    <x v="126"/>
    <x v="1"/>
    <x v="1"/>
    <x v="0"/>
    <x v="7"/>
    <n v="0.05"/>
    <n v="3625"/>
    <x v="336"/>
  </r>
  <r>
    <s v="Kath Bletsoe"/>
    <x v="0"/>
    <x v="11"/>
    <x v="426"/>
    <x v="2"/>
    <x v="4"/>
    <x v="0"/>
    <x v="1"/>
    <n v="5.0000000000000001E-3"/>
    <n v="328.5"/>
    <x v="336"/>
  </r>
  <r>
    <s v="Gayla Blackadder"/>
    <x v="1"/>
    <x v="10"/>
    <x v="427"/>
    <x v="0"/>
    <x v="1"/>
    <x v="1"/>
    <x v="3"/>
    <n v="5.2999999999999999E-2"/>
    <n v="5786.01"/>
    <x v="336"/>
  </r>
  <r>
    <s v="Adela Dowsett"/>
    <x v="0"/>
    <x v="3"/>
    <x v="428"/>
    <x v="0"/>
    <x v="3"/>
    <x v="1"/>
    <x v="9"/>
    <n v="2.8000000000000001E-2"/>
    <n v="2660.56"/>
    <x v="336"/>
  </r>
  <r>
    <s v="Addi Studdeard"/>
    <x v="1"/>
    <x v="6"/>
    <x v="126"/>
    <x v="2"/>
    <x v="2"/>
    <x v="0"/>
    <x v="7"/>
    <n v="0.01"/>
    <n v="725"/>
    <x v="336"/>
  </r>
  <r>
    <s v="Sharron Petegree"/>
    <x v="1"/>
    <x v="6"/>
    <x v="429"/>
    <x v="1"/>
    <x v="1"/>
    <x v="0"/>
    <x v="0"/>
    <n v="4.1000000000000002E-2"/>
    <n v="3578.8900000000003"/>
    <x v="336"/>
  </r>
  <r>
    <s v="Eleonore Airdrie"/>
    <x v="1"/>
    <x v="1"/>
    <x v="430"/>
    <x v="2"/>
    <x v="3"/>
    <x v="1"/>
    <x v="9"/>
    <n v="3.5000000000000003E-2"/>
    <n v="3398.8500000000004"/>
    <x v="336"/>
  </r>
  <r>
    <s v="Rhiamon Mollison"/>
    <x v="1"/>
    <x v="8"/>
    <x v="431"/>
    <x v="0"/>
    <x v="3"/>
    <x v="0"/>
    <x v="2"/>
    <n v="3.3000000000000002E-2"/>
    <n v="1961.19"/>
    <x v="336"/>
  </r>
  <r>
    <s v="Karon Oscroft"/>
    <x v="0"/>
    <x v="11"/>
    <x v="432"/>
    <x v="0"/>
    <x v="3"/>
    <x v="1"/>
    <x v="6"/>
    <n v="3.5000000000000003E-2"/>
    <n v="3924.2000000000003"/>
    <x v="336"/>
  </r>
  <r>
    <s v="Derk Bosson"/>
    <x v="1"/>
    <x v="2"/>
    <x v="433"/>
    <x v="0"/>
    <x v="3"/>
    <x v="0"/>
    <x v="7"/>
    <n v="2.1000000000000001E-2"/>
    <n v="1593.2700000000002"/>
    <x v="336"/>
  </r>
  <r>
    <s v="Lorrie Derycot"/>
    <x v="1"/>
    <x v="3"/>
    <x v="434"/>
    <x v="0"/>
    <x v="3"/>
    <x v="1"/>
    <x v="9"/>
    <n v="2.8000000000000001E-2"/>
    <n v="2611.56"/>
    <x v="336"/>
  </r>
  <r>
    <s v="Hartwell Pratchett"/>
    <x v="1"/>
    <x v="7"/>
    <x v="435"/>
    <x v="0"/>
    <x v="3"/>
    <x v="0"/>
    <x v="4"/>
    <n v="0.04"/>
    <n v="1709.2"/>
    <x v="336"/>
  </r>
  <r>
    <s v="Van Ruseworth"/>
    <x v="1"/>
    <x v="10"/>
    <x v="436"/>
    <x v="2"/>
    <x v="3"/>
    <x v="0"/>
    <x v="0"/>
    <n v="2.3E-2"/>
    <n v="1854.03"/>
    <x v="336"/>
  </r>
  <r>
    <s v="Inge Creer"/>
    <x v="1"/>
    <x v="10"/>
    <x v="437"/>
    <x v="0"/>
    <x v="4"/>
    <x v="0"/>
    <x v="1"/>
    <n v="5.0000000000000001E-3"/>
    <n v="345.3"/>
    <x v="336"/>
  </r>
  <r>
    <s v="Elwira Lyddiard"/>
    <x v="0"/>
    <x v="6"/>
    <x v="438"/>
    <x v="2"/>
    <x v="3"/>
    <x v="0"/>
    <x v="5"/>
    <n v="3.2000000000000001E-2"/>
    <n v="1000.96"/>
    <x v="336"/>
  </r>
  <r>
    <s v="Kincaid Hellicar"/>
    <x v="0"/>
    <x v="5"/>
    <x v="439"/>
    <x v="1"/>
    <x v="0"/>
    <x v="1"/>
    <x v="9"/>
    <n v="7.2999999999999995E-2"/>
    <n v="7052.53"/>
    <x v="336"/>
  </r>
  <r>
    <s v="Maximo Guirard"/>
    <x v="1"/>
    <x v="5"/>
    <x v="440"/>
    <x v="1"/>
    <x v="3"/>
    <x v="0"/>
    <x v="5"/>
    <n v="2.4E-2"/>
    <n v="888.48"/>
    <x v="336"/>
  </r>
  <r>
    <s v="Alta Kaszper"/>
    <x v="0"/>
    <x v="7"/>
    <x v="441"/>
    <x v="0"/>
    <x v="3"/>
    <x v="0"/>
    <x v="2"/>
    <n v="0.04"/>
    <n v="2198.8000000000002"/>
    <x v="336"/>
  </r>
  <r>
    <s v="Lamar Blewitt"/>
    <x v="0"/>
    <x v="10"/>
    <x v="442"/>
    <x v="0"/>
    <x v="2"/>
    <x v="0"/>
    <x v="4"/>
    <n v="1.4999999999999999E-2"/>
    <n v="628.65"/>
    <x v="336"/>
  </r>
  <r>
    <s v="Hector Isard"/>
    <x v="0"/>
    <x v="3"/>
    <x v="443"/>
    <x v="2"/>
    <x v="0"/>
    <x v="1"/>
    <x v="6"/>
    <n v="7.5999999999999998E-2"/>
    <n v="8889.7199999999993"/>
    <x v="336"/>
  </r>
  <r>
    <s v="Barbara-anne Kenchington"/>
    <x v="1"/>
    <x v="3"/>
    <x v="402"/>
    <x v="1"/>
    <x v="0"/>
    <x v="0"/>
    <x v="0"/>
    <n v="7.5999999999999998E-2"/>
    <n v="6690.28"/>
    <x v="336"/>
  </r>
  <r>
    <s v="Judi Cosgriff"/>
    <x v="1"/>
    <x v="4"/>
    <x v="444"/>
    <x v="2"/>
    <x v="1"/>
    <x v="0"/>
    <x v="0"/>
    <n v="5.3999999999999999E-2"/>
    <n v="4665.0600000000004"/>
    <x v="336"/>
  </r>
  <r>
    <s v="Delphine Jewis"/>
    <x v="1"/>
    <x v="9"/>
    <x v="445"/>
    <x v="1"/>
    <x v="3"/>
    <x v="0"/>
    <x v="7"/>
    <n v="0.02"/>
    <n v="1436.4"/>
    <x v="336"/>
  </r>
  <r>
    <s v="Matias Cormack"/>
    <x v="0"/>
    <x v="8"/>
    <x v="446"/>
    <x v="1"/>
    <x v="3"/>
    <x v="0"/>
    <x v="0"/>
    <n v="3.3000000000000002E-2"/>
    <n v="2820.1800000000003"/>
    <x v="336"/>
  </r>
  <r>
    <s v="Rogers Rosenthaler"/>
    <x v="1"/>
    <x v="5"/>
    <x v="447"/>
    <x v="0"/>
    <x v="2"/>
    <x v="1"/>
    <x v="9"/>
    <n v="1.7999999999999999E-2"/>
    <n v="1641.4199999999998"/>
    <x v="336"/>
  </r>
  <r>
    <s v="Clarine Shambrooke"/>
    <x v="2"/>
    <x v="3"/>
    <x v="448"/>
    <x v="0"/>
    <x v="3"/>
    <x v="1"/>
    <x v="9"/>
    <n v="2.8000000000000001E-2"/>
    <n v="2608.48"/>
    <x v="336"/>
  </r>
  <r>
    <s v="Thedrick Rogeon"/>
    <x v="0"/>
    <x v="11"/>
    <x v="449"/>
    <x v="1"/>
    <x v="2"/>
    <x v="1"/>
    <x v="6"/>
    <n v="1.2999999999999999E-2"/>
    <n v="1442.35"/>
    <x v="336"/>
  </r>
  <r>
    <s v="Roanne Phizacklea"/>
    <x v="1"/>
    <x v="6"/>
    <x v="450"/>
    <x v="2"/>
    <x v="3"/>
    <x v="0"/>
    <x v="5"/>
    <n v="3.2000000000000001E-2"/>
    <n v="1151.68"/>
    <x v="336"/>
  </r>
  <r>
    <s v="Devinne Tuny"/>
    <x v="0"/>
    <x v="1"/>
    <x v="451"/>
    <x v="1"/>
    <x v="3"/>
    <x v="0"/>
    <x v="5"/>
    <n v="3.5000000000000003E-2"/>
    <n v="1398.95"/>
    <x v="336"/>
  </r>
  <r>
    <s v="Martelle Brise"/>
    <x v="0"/>
    <x v="7"/>
    <x v="452"/>
    <x v="1"/>
    <x v="3"/>
    <x v="0"/>
    <x v="7"/>
    <n v="0.04"/>
    <n v="3180.8"/>
    <x v="336"/>
  </r>
  <r>
    <s v="Dino Wooderson"/>
    <x v="0"/>
    <x v="2"/>
    <x v="453"/>
    <x v="2"/>
    <x v="2"/>
    <x v="0"/>
    <x v="2"/>
    <n v="1.9E-2"/>
    <n v="990.28"/>
    <x v="336"/>
  </r>
  <r>
    <s v="Effie Vasilov"/>
    <x v="0"/>
    <x v="3"/>
    <x v="454"/>
    <x v="0"/>
    <x v="3"/>
    <x v="0"/>
    <x v="1"/>
    <n v="2.8000000000000001E-2"/>
    <n v="1680.28"/>
    <x v="336"/>
  </r>
  <r>
    <s v="Jermaine Steers"/>
    <x v="1"/>
    <x v="9"/>
    <x v="455"/>
    <x v="2"/>
    <x v="1"/>
    <x v="0"/>
    <x v="5"/>
    <n v="5.8000000000000003E-2"/>
    <n v="2055.52"/>
    <x v="336"/>
  </r>
  <r>
    <s v="Saunders Blumson"/>
    <x v="2"/>
    <x v="2"/>
    <x v="2"/>
    <x v="2"/>
    <x v="3"/>
    <x v="0"/>
    <x v="2"/>
    <n v="2.1000000000000001E-2"/>
    <n v="1183.77"/>
    <x v="336"/>
  </r>
  <r>
    <s v="Mora Innett"/>
    <x v="1"/>
    <x v="2"/>
    <x v="456"/>
    <x v="0"/>
    <x v="2"/>
    <x v="1"/>
    <x v="3"/>
    <n v="1.9E-2"/>
    <n v="2006.59"/>
    <x v="336"/>
  </r>
  <r>
    <s v="Mahalia Larcher"/>
    <x v="0"/>
    <x v="9"/>
    <x v="457"/>
    <x v="2"/>
    <x v="1"/>
    <x v="1"/>
    <x v="6"/>
    <n v="5.8000000000000003E-2"/>
    <n v="6570.2400000000007"/>
    <x v="336"/>
  </r>
  <r>
    <s v="Dotty Strutley"/>
    <x v="1"/>
    <x v="1"/>
    <x v="458"/>
    <x v="0"/>
    <x v="3"/>
    <x v="0"/>
    <x v="4"/>
    <n v="3.5000000000000003E-2"/>
    <n v="1469.3000000000002"/>
    <x v="336"/>
  </r>
  <r>
    <s v="Margy Elward"/>
    <x v="0"/>
    <x v="5"/>
    <x v="459"/>
    <x v="0"/>
    <x v="3"/>
    <x v="1"/>
    <x v="3"/>
    <n v="2.4E-2"/>
    <n v="2488.08"/>
    <x v="336"/>
  </r>
  <r>
    <s v="Danica Nayshe"/>
    <x v="1"/>
    <x v="10"/>
    <x v="460"/>
    <x v="1"/>
    <x v="1"/>
    <x v="0"/>
    <x v="0"/>
    <n v="5.2999999999999999E-2"/>
    <n v="4753.57"/>
    <x v="336"/>
  </r>
  <r>
    <s v="Merrilee Plenty"/>
    <x v="1"/>
    <x v="8"/>
    <x v="461"/>
    <x v="2"/>
    <x v="1"/>
    <x v="0"/>
    <x v="0"/>
    <n v="5.3999999999999999E-2"/>
    <n v="4731.4799999999996"/>
    <x v="336"/>
  </r>
  <r>
    <s v="Romona Dimmne"/>
    <x v="1"/>
    <x v="8"/>
    <x v="462"/>
    <x v="1"/>
    <x v="2"/>
    <x v="0"/>
    <x v="4"/>
    <n v="0.02"/>
    <n v="965"/>
    <x v="336"/>
  </r>
  <r>
    <s v="Lark Ironmonger"/>
    <x v="0"/>
    <x v="11"/>
    <x v="463"/>
    <x v="2"/>
    <x v="2"/>
    <x v="0"/>
    <x v="0"/>
    <n v="1.2999999999999999E-2"/>
    <n v="1115.1399999999999"/>
    <x v="336"/>
  </r>
  <r>
    <s v="Caritta Searl"/>
    <x v="0"/>
    <x v="0"/>
    <x v="464"/>
    <x v="1"/>
    <x v="2"/>
    <x v="0"/>
    <x v="2"/>
    <n v="1.2E-2"/>
    <n v="648.12"/>
    <x v="336"/>
  </r>
  <r>
    <s v="Ernestus O'Hengerty"/>
    <x v="1"/>
    <x v="8"/>
    <x v="379"/>
    <x v="2"/>
    <x v="3"/>
    <x v="0"/>
    <x v="5"/>
    <n v="3.3000000000000002E-2"/>
    <n v="1023.6600000000001"/>
    <x v="336"/>
  </r>
  <r>
    <s v="Camilla Castle"/>
    <x v="1"/>
    <x v="6"/>
    <x v="465"/>
    <x v="1"/>
    <x v="3"/>
    <x v="0"/>
    <x v="7"/>
    <n v="3.2000000000000001E-2"/>
    <n v="2415.36"/>
    <x v="336"/>
  </r>
  <r>
    <s v="Bette-ann Leafe"/>
    <x v="0"/>
    <x v="4"/>
    <x v="466"/>
    <x v="2"/>
    <x v="3"/>
    <x v="1"/>
    <x v="9"/>
    <n v="2.7E-2"/>
    <n v="2524.5"/>
    <x v="336"/>
  </r>
  <r>
    <s v="Aurelia Stanners"/>
    <x v="1"/>
    <x v="10"/>
    <x v="467"/>
    <x v="0"/>
    <x v="1"/>
    <x v="1"/>
    <x v="9"/>
    <n v="5.2999999999999999E-2"/>
    <n v="5227.3899999999994"/>
    <x v="336"/>
  </r>
  <r>
    <s v="Shelby Buckland"/>
    <x v="0"/>
    <x v="10"/>
    <x v="468"/>
    <x v="0"/>
    <x v="3"/>
    <x v="0"/>
    <x v="7"/>
    <n v="2.3E-2"/>
    <n v="1756.97"/>
    <x v="336"/>
  </r>
  <r>
    <s v="Barr Faughny"/>
    <x v="1"/>
    <x v="11"/>
    <x v="469"/>
    <x v="2"/>
    <x v="3"/>
    <x v="0"/>
    <x v="1"/>
    <n v="3.5000000000000003E-2"/>
    <n v="2380.3500000000004"/>
    <x v="336"/>
  </r>
  <r>
    <s v="Farris Ditchfield"/>
    <x v="0"/>
    <x v="4"/>
    <x v="470"/>
    <x v="1"/>
    <x v="1"/>
    <x v="0"/>
    <x v="2"/>
    <n v="5.3999999999999999E-2"/>
    <n v="3133.62"/>
    <x v="336"/>
  </r>
  <r>
    <s v="Gerald Caple"/>
    <x v="0"/>
    <x v="7"/>
    <x v="471"/>
    <x v="1"/>
    <x v="1"/>
    <x v="0"/>
    <x v="2"/>
    <n v="5.8999999999999997E-2"/>
    <n v="3498.7"/>
    <x v="336"/>
  </r>
  <r>
    <s v="Grier Kidsley"/>
    <x v="1"/>
    <x v="6"/>
    <x v="472"/>
    <x v="2"/>
    <x v="3"/>
    <x v="0"/>
    <x v="2"/>
    <n v="3.2000000000000001E-2"/>
    <n v="1657.6000000000001"/>
    <x v="336"/>
  </r>
  <r>
    <s v="Yves Pawlik"/>
    <x v="0"/>
    <x v="9"/>
    <x v="473"/>
    <x v="2"/>
    <x v="0"/>
    <x v="0"/>
    <x v="2"/>
    <n v="7.0999999999999994E-2"/>
    <n v="4113.03"/>
    <x v="336"/>
  </r>
  <r>
    <s v="Korney Bockings"/>
    <x v="0"/>
    <x v="1"/>
    <x v="474"/>
    <x v="0"/>
    <x v="3"/>
    <x v="0"/>
    <x v="4"/>
    <n v="3.5000000000000003E-2"/>
    <n v="1418.5500000000002"/>
    <x v="336"/>
  </r>
  <r>
    <s v="Stephan Bussel"/>
    <x v="0"/>
    <x v="8"/>
    <x v="475"/>
    <x v="1"/>
    <x v="3"/>
    <x v="0"/>
    <x v="4"/>
    <n v="3.3000000000000002E-2"/>
    <n v="1593.5700000000002"/>
    <x v="336"/>
  </r>
  <r>
    <s v="Jedd Moretto"/>
    <x v="0"/>
    <x v="3"/>
    <x v="476"/>
    <x v="1"/>
    <x v="0"/>
    <x v="0"/>
    <x v="1"/>
    <n v="7.5999999999999998E-2"/>
    <n v="4842.72"/>
    <x v="336"/>
  </r>
  <r>
    <s v="Verney Sloegrave"/>
    <x v="0"/>
    <x v="0"/>
    <x v="477"/>
    <x v="1"/>
    <x v="3"/>
    <x v="0"/>
    <x v="0"/>
    <n v="2.1000000000000001E-2"/>
    <n v="1774.5"/>
    <x v="336"/>
  </r>
  <r>
    <s v="Nerita Mycock"/>
    <x v="0"/>
    <x v="9"/>
    <x v="478"/>
    <x v="1"/>
    <x v="3"/>
    <x v="0"/>
    <x v="1"/>
    <n v="0.02"/>
    <n v="1348.6000000000001"/>
    <x v="336"/>
  </r>
  <r>
    <s v="Thedrick Bothwell"/>
    <x v="0"/>
    <x v="5"/>
    <x v="479"/>
    <x v="1"/>
    <x v="3"/>
    <x v="0"/>
    <x v="1"/>
    <n v="2.4E-2"/>
    <n v="1674.24"/>
    <x v="336"/>
  </r>
  <r>
    <s v="Thorvald Milliken"/>
    <x v="1"/>
    <x v="5"/>
    <x v="480"/>
    <x v="0"/>
    <x v="1"/>
    <x v="0"/>
    <x v="5"/>
    <n v="0.05"/>
    <n v="1651.5"/>
    <x v="336"/>
  </r>
  <r>
    <s v="Aileen McCritchie"/>
    <x v="0"/>
    <x v="5"/>
    <x v="481"/>
    <x v="0"/>
    <x v="3"/>
    <x v="0"/>
    <x v="0"/>
    <n v="2.4E-2"/>
    <n v="1924.08"/>
    <x v="336"/>
  </r>
  <r>
    <s v="Drusy MacCombe"/>
    <x v="0"/>
    <x v="7"/>
    <x v="482"/>
    <x v="1"/>
    <x v="3"/>
    <x v="0"/>
    <x v="4"/>
    <n v="0.04"/>
    <n v="1740.4"/>
    <x v="336"/>
  </r>
  <r>
    <s v="Cathyleen Hurch"/>
    <x v="1"/>
    <x v="0"/>
    <x v="483"/>
    <x v="0"/>
    <x v="3"/>
    <x v="0"/>
    <x v="4"/>
    <n v="2.1000000000000001E-2"/>
    <n v="1037.19"/>
    <x v="336"/>
  </r>
  <r>
    <s v="Jannel Labb"/>
    <x v="1"/>
    <x v="8"/>
    <x v="484"/>
    <x v="1"/>
    <x v="3"/>
    <x v="0"/>
    <x v="4"/>
    <n v="3.3000000000000002E-2"/>
    <n v="1581.03"/>
    <x v="336"/>
  </r>
  <r>
    <s v="Cheryl Mantz"/>
    <x v="0"/>
    <x v="0"/>
    <x v="485"/>
    <x v="1"/>
    <x v="1"/>
    <x v="0"/>
    <x v="5"/>
    <n v="5.0999999999999997E-2"/>
    <n v="1822.7399999999998"/>
    <x v="336"/>
  </r>
  <r>
    <s v="Madlen Ashburner"/>
    <x v="0"/>
    <x v="3"/>
    <x v="486"/>
    <x v="2"/>
    <x v="0"/>
    <x v="0"/>
    <x v="4"/>
    <n v="7.5999999999999998E-2"/>
    <n v="3210.24"/>
    <x v="336"/>
  </r>
  <r>
    <s v="Colly Littledike"/>
    <x v="1"/>
    <x v="10"/>
    <x v="113"/>
    <x v="0"/>
    <x v="3"/>
    <x v="1"/>
    <x v="6"/>
    <n v="2.3E-2"/>
    <n v="2694.45"/>
    <x v="336"/>
  </r>
  <r>
    <s v="Karyn Creeghan"/>
    <x v="0"/>
    <x v="1"/>
    <x v="487"/>
    <x v="1"/>
    <x v="1"/>
    <x v="0"/>
    <x v="5"/>
    <n v="4.2999999999999997E-2"/>
    <n v="1571.2199999999998"/>
    <x v="336"/>
  </r>
  <r>
    <s v="Edgard Irving"/>
    <x v="2"/>
    <x v="8"/>
    <x v="429"/>
    <x v="1"/>
    <x v="1"/>
    <x v="0"/>
    <x v="0"/>
    <n v="5.3999999999999999E-2"/>
    <n v="4713.66"/>
    <x v="336"/>
  </r>
  <r>
    <s v="Cyril Medford"/>
    <x v="1"/>
    <x v="8"/>
    <x v="488"/>
    <x v="2"/>
    <x v="3"/>
    <x v="0"/>
    <x v="0"/>
    <n v="3.3000000000000002E-2"/>
    <n v="2828.76"/>
    <x v="336"/>
  </r>
  <r>
    <s v="Kikelia Ellor"/>
    <x v="2"/>
    <x v="1"/>
    <x v="489"/>
    <x v="1"/>
    <x v="0"/>
    <x v="0"/>
    <x v="5"/>
    <n v="6.0999999999999999E-2"/>
    <n v="2111.8200000000002"/>
    <x v="336"/>
  </r>
  <r>
    <s v="Dael Bugge"/>
    <x v="0"/>
    <x v="7"/>
    <x v="490"/>
    <x v="0"/>
    <x v="2"/>
    <x v="0"/>
    <x v="1"/>
    <n v="1.9E-2"/>
    <n v="1191.1099999999999"/>
    <x v="336"/>
  </r>
  <r>
    <s v="Joyce Esel"/>
    <x v="0"/>
    <x v="0"/>
    <x v="385"/>
    <x v="1"/>
    <x v="3"/>
    <x v="1"/>
    <x v="3"/>
    <n v="2.1000000000000001E-2"/>
    <n v="2129.19"/>
    <x v="336"/>
  </r>
  <r>
    <s v="Ferrell Skepper"/>
    <x v="1"/>
    <x v="8"/>
    <x v="491"/>
    <x v="1"/>
    <x v="3"/>
    <x v="0"/>
    <x v="5"/>
    <n v="3.3000000000000002E-2"/>
    <n v="998.25"/>
    <x v="336"/>
  </r>
  <r>
    <s v="Pierson Measham"/>
    <x v="0"/>
    <x v="5"/>
    <x v="492"/>
    <x v="1"/>
    <x v="1"/>
    <x v="1"/>
    <x v="3"/>
    <n v="0.05"/>
    <n v="5158"/>
    <x v="336"/>
  </r>
  <r>
    <s v="Xylina Pargetter"/>
    <x v="1"/>
    <x v="2"/>
    <x v="493"/>
    <x v="1"/>
    <x v="3"/>
    <x v="1"/>
    <x v="3"/>
    <n v="2.1000000000000001E-2"/>
    <n v="2305.59"/>
    <x v="336"/>
  </r>
  <r>
    <s v="Aretha Ettridge"/>
    <x v="1"/>
    <x v="9"/>
    <x v="494"/>
    <x v="2"/>
    <x v="3"/>
    <x v="0"/>
    <x v="5"/>
    <n v="0.02"/>
    <n v="675.2"/>
    <x v="336"/>
  </r>
  <r>
    <s v="Joshia Farris"/>
    <x v="1"/>
    <x v="2"/>
    <x v="495"/>
    <x v="1"/>
    <x v="3"/>
    <x v="0"/>
    <x v="5"/>
    <n v="2.1000000000000001E-2"/>
    <n v="771.54000000000008"/>
    <x v="336"/>
  </r>
  <r>
    <s v="Mabel Orrow"/>
    <x v="0"/>
    <x v="6"/>
    <x v="496"/>
    <x v="2"/>
    <x v="2"/>
    <x v="0"/>
    <x v="5"/>
    <n v="0.01"/>
    <n v="312.40000000000003"/>
    <x v="336"/>
  </r>
  <r>
    <s v="Win Arthurs"/>
    <x v="1"/>
    <x v="3"/>
    <x v="175"/>
    <x v="2"/>
    <x v="0"/>
    <x v="0"/>
    <x v="4"/>
    <n v="7.5999999999999998E-2"/>
    <n v="3283.2"/>
    <x v="336"/>
  </r>
  <r>
    <s v="Marni Jull"/>
    <x v="1"/>
    <x v="10"/>
    <x v="497"/>
    <x v="2"/>
    <x v="1"/>
    <x v="0"/>
    <x v="0"/>
    <n v="5.2999999999999999E-2"/>
    <n v="4462.5999999999995"/>
    <x v="336"/>
  </r>
  <r>
    <s v="Sandy Cadden"/>
    <x v="1"/>
    <x v="2"/>
    <x v="498"/>
    <x v="0"/>
    <x v="3"/>
    <x v="1"/>
    <x v="9"/>
    <n v="2.1000000000000001E-2"/>
    <n v="2015.5800000000002"/>
    <x v="336"/>
  </r>
  <r>
    <s v="Wyn Treadger"/>
    <x v="1"/>
    <x v="5"/>
    <x v="132"/>
    <x v="1"/>
    <x v="1"/>
    <x v="0"/>
    <x v="1"/>
    <n v="0.05"/>
    <n v="3459.5"/>
    <x v="336"/>
  </r>
  <r>
    <s v="Marney O'Breen"/>
    <x v="1"/>
    <x v="6"/>
    <x v="499"/>
    <x v="1"/>
    <x v="1"/>
    <x v="0"/>
    <x v="1"/>
    <n v="4.1000000000000002E-2"/>
    <n v="2702.7200000000003"/>
    <x v="336"/>
  </r>
  <r>
    <s v="Westbrook Brandino"/>
    <x v="0"/>
    <x v="2"/>
    <x v="500"/>
    <x v="0"/>
    <x v="2"/>
    <x v="1"/>
    <x v="6"/>
    <n v="1.9E-2"/>
    <n v="2158.7799999999997"/>
    <x v="336"/>
  </r>
  <r>
    <s v="Sandi Labat"/>
    <x v="0"/>
    <x v="0"/>
    <x v="501"/>
    <x v="2"/>
    <x v="3"/>
    <x v="0"/>
    <x v="1"/>
    <n v="2.1000000000000001E-2"/>
    <n v="1262.94"/>
    <x v="336"/>
  </r>
  <r>
    <s v="Lincoln Greatex"/>
    <x v="0"/>
    <x v="4"/>
    <x v="502"/>
    <x v="2"/>
    <x v="3"/>
    <x v="0"/>
    <x v="5"/>
    <n v="2.7E-2"/>
    <n v="935.55"/>
    <x v="336"/>
  </r>
  <r>
    <s v="Patti Dradey"/>
    <x v="0"/>
    <x v="10"/>
    <x v="503"/>
    <x v="0"/>
    <x v="3"/>
    <x v="0"/>
    <x v="0"/>
    <n v="2.3E-2"/>
    <n v="1949.02"/>
    <x v="336"/>
  </r>
  <r>
    <s v="Oona Donan"/>
    <x v="1"/>
    <x v="5"/>
    <x v="504"/>
    <x v="0"/>
    <x v="3"/>
    <x v="0"/>
    <x v="0"/>
    <n v="2.4E-2"/>
    <n v="2120.64"/>
    <x v="336"/>
  </r>
  <r>
    <s v="Burtie Moulden"/>
    <x v="1"/>
    <x v="10"/>
    <x v="505"/>
    <x v="0"/>
    <x v="2"/>
    <x v="1"/>
    <x v="6"/>
    <n v="1.4999999999999999E-2"/>
    <n v="1743.3"/>
    <x v="336"/>
  </r>
  <r>
    <s v="Mathian MacMeeking"/>
    <x v="1"/>
    <x v="10"/>
    <x v="372"/>
    <x v="0"/>
    <x v="3"/>
    <x v="0"/>
    <x v="4"/>
    <n v="2.3E-2"/>
    <n v="1036.3799999999999"/>
    <x v="336"/>
  </r>
  <r>
    <s v="Reg MacMichael"/>
    <x v="0"/>
    <x v="10"/>
    <x v="506"/>
    <x v="1"/>
    <x v="3"/>
    <x v="1"/>
    <x v="3"/>
    <n v="2.3E-2"/>
    <n v="2458.4699999999998"/>
    <x v="336"/>
  </r>
  <r>
    <s v="Ignacius Losel"/>
    <x v="0"/>
    <x v="2"/>
    <x v="56"/>
    <x v="1"/>
    <x v="2"/>
    <x v="0"/>
    <x v="8"/>
    <n v="1.9E-2"/>
    <n v="541.12"/>
    <x v="336"/>
  </r>
  <r>
    <s v="Joey Keedwell"/>
    <x v="1"/>
    <x v="11"/>
    <x v="507"/>
    <x v="1"/>
    <x v="2"/>
    <x v="1"/>
    <x v="3"/>
    <n v="1.2999999999999999E-2"/>
    <n v="1396.72"/>
    <x v="336"/>
  </r>
  <r>
    <s v="Clo Jimpson"/>
    <x v="0"/>
    <x v="2"/>
    <x v="393"/>
    <x v="2"/>
    <x v="1"/>
    <x v="0"/>
    <x v="2"/>
    <n v="5.3999999999999999E-2"/>
    <n v="3111.48"/>
    <x v="336"/>
  </r>
  <r>
    <s v="Bryant Scamp"/>
    <x v="1"/>
    <x v="4"/>
    <x v="508"/>
    <x v="1"/>
    <x v="3"/>
    <x v="0"/>
    <x v="8"/>
    <n v="2.7E-2"/>
    <n v="804.87"/>
    <x v="336"/>
  </r>
  <r>
    <s v="Mick Titman"/>
    <x v="0"/>
    <x v="7"/>
    <x v="509"/>
    <x v="0"/>
    <x v="2"/>
    <x v="1"/>
    <x v="3"/>
    <n v="1.9E-2"/>
    <n v="2001.27"/>
    <x v="336"/>
  </r>
  <r>
    <s v="Trudie Couch"/>
    <x v="1"/>
    <x v="2"/>
    <x v="510"/>
    <x v="0"/>
    <x v="3"/>
    <x v="0"/>
    <x v="4"/>
    <n v="2.1000000000000001E-2"/>
    <n v="905.31000000000006"/>
    <x v="336"/>
  </r>
  <r>
    <s v="Cyndia Skedge"/>
    <x v="0"/>
    <x v="3"/>
    <x v="511"/>
    <x v="2"/>
    <x v="3"/>
    <x v="0"/>
    <x v="2"/>
    <n v="2.8000000000000001E-2"/>
    <n v="1473.64"/>
    <x v="336"/>
  </r>
  <r>
    <s v="Francoise Godbold"/>
    <x v="0"/>
    <x v="0"/>
    <x v="512"/>
    <x v="1"/>
    <x v="3"/>
    <x v="0"/>
    <x v="4"/>
    <n v="2.1000000000000001E-2"/>
    <n v="973.35"/>
    <x v="336"/>
  </r>
  <r>
    <s v="Berna Dubery"/>
    <x v="0"/>
    <x v="10"/>
    <x v="513"/>
    <x v="1"/>
    <x v="4"/>
    <x v="0"/>
    <x v="1"/>
    <n v="5.0000000000000001E-3"/>
    <n v="348.65000000000003"/>
    <x v="336"/>
  </r>
  <r>
    <s v="Gerrard Doorey"/>
    <x v="0"/>
    <x v="6"/>
    <x v="514"/>
    <x v="2"/>
    <x v="3"/>
    <x v="1"/>
    <x v="6"/>
    <n v="3.2000000000000001E-2"/>
    <n v="3526.4"/>
    <x v="336"/>
  </r>
  <r>
    <s v="Zebulon Allmen"/>
    <x v="2"/>
    <x v="5"/>
    <x v="515"/>
    <x v="2"/>
    <x v="3"/>
    <x v="0"/>
    <x v="2"/>
    <n v="2.4E-2"/>
    <n v="1251.3600000000001"/>
    <x v="336"/>
  </r>
  <r>
    <s v="Kingsley Hagard"/>
    <x v="0"/>
    <x v="1"/>
    <x v="516"/>
    <x v="1"/>
    <x v="3"/>
    <x v="0"/>
    <x v="5"/>
    <n v="3.5000000000000003E-2"/>
    <n v="1148.3500000000001"/>
    <x v="336"/>
  </r>
  <r>
    <s v="My Hanscome"/>
    <x v="0"/>
    <x v="0"/>
    <x v="431"/>
    <x v="0"/>
    <x v="3"/>
    <x v="0"/>
    <x v="2"/>
    <n v="2.1000000000000001E-2"/>
    <n v="1248.03"/>
    <x v="336"/>
  </r>
  <r>
    <s v="Eldredge MacClure"/>
    <x v="0"/>
    <x v="2"/>
    <x v="517"/>
    <x v="1"/>
    <x v="3"/>
    <x v="0"/>
    <x v="4"/>
    <n v="2.1000000000000001E-2"/>
    <n v="986.79000000000008"/>
    <x v="336"/>
  </r>
  <r>
    <s v="Pauletta Falkus"/>
    <x v="0"/>
    <x v="0"/>
    <x v="518"/>
    <x v="1"/>
    <x v="3"/>
    <x v="0"/>
    <x v="5"/>
    <n v="2.1000000000000001E-2"/>
    <n v="704.76"/>
    <x v="336"/>
  </r>
  <r>
    <s v="Deck McCallion"/>
    <x v="0"/>
    <x v="0"/>
    <x v="519"/>
    <x v="2"/>
    <x v="3"/>
    <x v="0"/>
    <x v="5"/>
    <n v="2.1000000000000001E-2"/>
    <n v="711.69"/>
    <x v="336"/>
  </r>
  <r>
    <s v="Miguel Woolner"/>
    <x v="0"/>
    <x v="7"/>
    <x v="520"/>
    <x v="1"/>
    <x v="2"/>
    <x v="0"/>
    <x v="2"/>
    <n v="1.9E-2"/>
    <n v="983.06"/>
    <x v="336"/>
  </r>
  <r>
    <s v="Yolande O'Dare"/>
    <x v="1"/>
    <x v="9"/>
    <x v="521"/>
    <x v="2"/>
    <x v="1"/>
    <x v="0"/>
    <x v="2"/>
    <n v="5.8000000000000003E-2"/>
    <n v="2995.7000000000003"/>
    <x v="336"/>
  </r>
  <r>
    <s v="Kit Battlestone"/>
    <x v="1"/>
    <x v="8"/>
    <x v="522"/>
    <x v="2"/>
    <x v="1"/>
    <x v="1"/>
    <x v="6"/>
    <n v="5.3999999999999999E-2"/>
    <n v="6262.92"/>
    <x v="336"/>
  </r>
  <r>
    <s v="Glennis Fussen"/>
    <x v="1"/>
    <x v="0"/>
    <x v="523"/>
    <x v="1"/>
    <x v="1"/>
    <x v="0"/>
    <x v="2"/>
    <n v="5.0999999999999997E-2"/>
    <n v="2976.87"/>
    <x v="336"/>
  </r>
  <r>
    <s v="Rhiamon Mollison"/>
    <x v="1"/>
    <x v="8"/>
    <x v="431"/>
    <x v="2"/>
    <x v="3"/>
    <x v="0"/>
    <x v="2"/>
    <n v="3.3000000000000002E-2"/>
    <n v="1961.19"/>
    <x v="336"/>
  </r>
  <r>
    <s v="Theresita Chasmer"/>
    <x v="1"/>
    <x v="6"/>
    <x v="524"/>
    <x v="0"/>
    <x v="3"/>
    <x v="1"/>
    <x v="3"/>
    <n v="3.2000000000000001E-2"/>
    <n v="3413.44"/>
    <x v="336"/>
  </r>
  <r>
    <s v="Pippy Shepperd"/>
    <x v="1"/>
    <x v="9"/>
    <x v="525"/>
    <x v="1"/>
    <x v="0"/>
    <x v="0"/>
    <x v="4"/>
    <n v="7.0999999999999994E-2"/>
    <n v="3184.35"/>
    <x v="336"/>
  </r>
  <r>
    <s v="Petronella Marusik"/>
    <x v="0"/>
    <x v="9"/>
    <x v="526"/>
    <x v="2"/>
    <x v="3"/>
    <x v="0"/>
    <x v="7"/>
    <n v="0.02"/>
    <n v="1512"/>
    <x v="336"/>
  </r>
  <r>
    <s v="Andria Kimpton"/>
    <x v="0"/>
    <x v="6"/>
    <x v="527"/>
    <x v="2"/>
    <x v="3"/>
    <x v="0"/>
    <x v="1"/>
    <n v="3.2000000000000001E-2"/>
    <n v="2211.84"/>
    <x v="336"/>
  </r>
  <r>
    <s v="Jarad Barbrook"/>
    <x v="1"/>
    <x v="4"/>
    <x v="528"/>
    <x v="2"/>
    <x v="4"/>
    <x v="0"/>
    <x v="5"/>
    <n v="5.0000000000000001E-3"/>
    <n v="156"/>
    <x v="336"/>
  </r>
  <r>
    <s v="Dulsea Folkes"/>
    <x v="1"/>
    <x v="10"/>
    <x v="529"/>
    <x v="0"/>
    <x v="0"/>
    <x v="0"/>
    <x v="4"/>
    <n v="7.1999999999999995E-2"/>
    <n v="3035.52"/>
    <x v="336"/>
  </r>
  <r>
    <s v="Herschel Wareham"/>
    <x v="0"/>
    <x v="10"/>
    <x v="530"/>
    <x v="1"/>
    <x v="3"/>
    <x v="1"/>
    <x v="6"/>
    <n v="2.3E-2"/>
    <n v="2549.09"/>
    <x v="336"/>
  </r>
  <r>
    <s v="Skip Morkham"/>
    <x v="1"/>
    <x v="11"/>
    <x v="531"/>
    <x v="1"/>
    <x v="3"/>
    <x v="0"/>
    <x v="0"/>
    <n v="3.5000000000000003E-2"/>
    <n v="2911.3"/>
    <x v="336"/>
  </r>
  <r>
    <s v="Merrilee Plenty"/>
    <x v="1"/>
    <x v="8"/>
    <x v="461"/>
    <x v="2"/>
    <x v="0"/>
    <x v="0"/>
    <x v="0"/>
    <n v="8.4000000000000005E-2"/>
    <n v="7360.0800000000008"/>
    <x v="336"/>
  </r>
  <r>
    <s v="Dayle O'Luney"/>
    <x v="1"/>
    <x v="8"/>
    <x v="532"/>
    <x v="2"/>
    <x v="1"/>
    <x v="0"/>
    <x v="4"/>
    <n v="5.3999999999999999E-2"/>
    <n v="2524.5"/>
    <x v="336"/>
  </r>
  <r>
    <s v="Gray Seamon"/>
    <x v="1"/>
    <x v="5"/>
    <x v="533"/>
    <x v="1"/>
    <x v="3"/>
    <x v="0"/>
    <x v="7"/>
    <n v="2.4E-2"/>
    <n v="1884.96"/>
    <x v="336"/>
  </r>
  <r>
    <s v="Krysta Elacoate"/>
    <x v="0"/>
    <x v="4"/>
    <x v="221"/>
    <x v="2"/>
    <x v="4"/>
    <x v="1"/>
    <x v="3"/>
    <n v="5.0000000000000001E-3"/>
    <n v="534.65"/>
    <x v="336"/>
  </r>
  <r>
    <s v="Abramo Labbez"/>
    <x v="1"/>
    <x v="8"/>
    <x v="534"/>
    <x v="0"/>
    <x v="3"/>
    <x v="0"/>
    <x v="7"/>
    <n v="3.3000000000000002E-2"/>
    <n v="2541"/>
    <x v="336"/>
  </r>
  <r>
    <s v="Faun Rickeard"/>
    <x v="0"/>
    <x v="6"/>
    <x v="535"/>
    <x v="0"/>
    <x v="3"/>
    <x v="0"/>
    <x v="7"/>
    <n v="3.2000000000000001E-2"/>
    <n v="2397.44"/>
    <x v="336"/>
  </r>
  <r>
    <s v="Jamesy O'Ferris"/>
    <x v="0"/>
    <x v="9"/>
    <x v="536"/>
    <x v="1"/>
    <x v="3"/>
    <x v="0"/>
    <x v="5"/>
    <n v="0.02"/>
    <n v="731"/>
    <x v="336"/>
  </r>
  <r>
    <s v="Fanchon Furney"/>
    <x v="0"/>
    <x v="9"/>
    <x v="537"/>
    <x v="2"/>
    <x v="3"/>
    <x v="1"/>
    <x v="9"/>
    <n v="0.02"/>
    <n v="1919"/>
    <x v="336"/>
  </r>
  <r>
    <s v="Pate Beardsley"/>
    <x v="0"/>
    <x v="10"/>
    <x v="374"/>
    <x v="0"/>
    <x v="0"/>
    <x v="0"/>
    <x v="0"/>
    <n v="7.1999999999999995E-2"/>
    <n v="6183.36"/>
    <x v="336"/>
  </r>
  <r>
    <s v="Grady Crosgrove"/>
    <x v="2"/>
    <x v="0"/>
    <x v="538"/>
    <x v="1"/>
    <x v="3"/>
    <x v="0"/>
    <x v="7"/>
    <n v="2.1000000000000001E-2"/>
    <n v="1636.1100000000001"/>
    <x v="336"/>
  </r>
  <r>
    <s v="Darcy Brewitt"/>
    <x v="0"/>
    <x v="4"/>
    <x v="539"/>
    <x v="1"/>
    <x v="3"/>
    <x v="1"/>
    <x v="6"/>
    <n v="2.7E-2"/>
    <n v="3150.09"/>
    <x v="336"/>
  </r>
  <r>
    <s v="Gilda Richen"/>
    <x v="1"/>
    <x v="3"/>
    <x v="540"/>
    <x v="2"/>
    <x v="2"/>
    <x v="0"/>
    <x v="7"/>
    <n v="0.01"/>
    <n v="719.2"/>
    <x v="336"/>
  </r>
  <r>
    <s v="Antonino Forsdicke"/>
    <x v="0"/>
    <x v="6"/>
    <x v="373"/>
    <x v="2"/>
    <x v="3"/>
    <x v="0"/>
    <x v="1"/>
    <n v="3.2000000000000001E-2"/>
    <n v="2123.84"/>
    <x v="336"/>
  </r>
  <r>
    <s v="Jobie Basili"/>
    <x v="1"/>
    <x v="0"/>
    <x v="541"/>
    <x v="1"/>
    <x v="1"/>
    <x v="0"/>
    <x v="5"/>
    <n v="5.0999999999999997E-2"/>
    <n v="2006.34"/>
    <x v="336"/>
  </r>
  <r>
    <s v="Anni Izzard"/>
    <x v="0"/>
    <x v="4"/>
    <x v="542"/>
    <x v="2"/>
    <x v="1"/>
    <x v="1"/>
    <x v="3"/>
    <n v="5.3999999999999999E-2"/>
    <n v="5588.46"/>
    <x v="336"/>
  </r>
  <r>
    <s v="Bebe Pollicott"/>
    <x v="1"/>
    <x v="2"/>
    <x v="543"/>
    <x v="1"/>
    <x v="3"/>
    <x v="0"/>
    <x v="0"/>
    <n v="2.1000000000000001E-2"/>
    <n v="1842.5400000000002"/>
    <x v="336"/>
  </r>
  <r>
    <s v="Julian Andrassy"/>
    <x v="1"/>
    <x v="11"/>
    <x v="544"/>
    <x v="0"/>
    <x v="2"/>
    <x v="1"/>
    <x v="6"/>
    <n v="1.2999999999999999E-2"/>
    <n v="1481.74"/>
    <x v="336"/>
  </r>
  <r>
    <s v="Dionne Garrish"/>
    <x v="1"/>
    <x v="1"/>
    <x v="545"/>
    <x v="2"/>
    <x v="1"/>
    <x v="0"/>
    <x v="4"/>
    <n v="4.2999999999999997E-2"/>
    <n v="1788.8"/>
    <x v="336"/>
  </r>
  <r>
    <s v="Gilles Jaquet"/>
    <x v="1"/>
    <x v="9"/>
    <x v="16"/>
    <x v="1"/>
    <x v="1"/>
    <x v="0"/>
    <x v="7"/>
    <n v="5.8000000000000003E-2"/>
    <n v="4425.4000000000005"/>
    <x v="336"/>
  </r>
  <r>
    <s v="Alexis Gotfrey"/>
    <x v="0"/>
    <x v="1"/>
    <x v="546"/>
    <x v="0"/>
    <x v="0"/>
    <x v="1"/>
    <x v="6"/>
    <n v="6.0999999999999999E-2"/>
    <n v="6982.67"/>
    <x v="336"/>
  </r>
  <r>
    <s v="Xavier Filipic"/>
    <x v="1"/>
    <x v="11"/>
    <x v="547"/>
    <x v="1"/>
    <x v="1"/>
    <x v="0"/>
    <x v="5"/>
    <n v="5.8000000000000003E-2"/>
    <n v="1800.9"/>
    <x v="336"/>
  </r>
  <r>
    <s v="Liane Bedburrow"/>
    <x v="1"/>
    <x v="7"/>
    <x v="548"/>
    <x v="2"/>
    <x v="3"/>
    <x v="0"/>
    <x v="7"/>
    <n v="0.04"/>
    <n v="3064.8"/>
    <x v="336"/>
  </r>
  <r>
    <s v="Meara Darrington"/>
    <x v="0"/>
    <x v="1"/>
    <x v="549"/>
    <x v="2"/>
    <x v="2"/>
    <x v="0"/>
    <x v="7"/>
    <n v="1.0999999999999999E-2"/>
    <n v="838.08999999999992"/>
    <x v="336"/>
  </r>
  <r>
    <s v="Genevra Friday"/>
    <x v="1"/>
    <x v="8"/>
    <x v="550"/>
    <x v="0"/>
    <x v="3"/>
    <x v="0"/>
    <x v="2"/>
    <n v="3.3000000000000002E-2"/>
    <n v="1664.8500000000001"/>
    <x v="336"/>
  </r>
  <r>
    <s v="Penni Patemore"/>
    <x v="0"/>
    <x v="10"/>
    <x v="551"/>
    <x v="1"/>
    <x v="3"/>
    <x v="0"/>
    <x v="8"/>
    <n v="2.3E-2"/>
    <n v="674.59"/>
    <x v="336"/>
  </r>
  <r>
    <s v="Yanaton Wooster"/>
    <x v="0"/>
    <x v="11"/>
    <x v="552"/>
    <x v="2"/>
    <x v="3"/>
    <x v="0"/>
    <x v="7"/>
    <n v="3.5000000000000003E-2"/>
    <n v="2692.55"/>
    <x v="336"/>
  </r>
  <r>
    <s v="Hedvige Stelfox"/>
    <x v="1"/>
    <x v="4"/>
    <x v="553"/>
    <x v="2"/>
    <x v="3"/>
    <x v="0"/>
    <x v="5"/>
    <n v="2.7E-2"/>
    <n v="912.6"/>
    <x v="336"/>
  </r>
  <r>
    <s v="Tammy Backson"/>
    <x v="1"/>
    <x v="11"/>
    <x v="554"/>
    <x v="2"/>
    <x v="3"/>
    <x v="0"/>
    <x v="4"/>
    <n v="3.5000000000000003E-2"/>
    <n v="1568.7"/>
    <x v="336"/>
  </r>
  <r>
    <s v="Delinda Snozzwell"/>
    <x v="2"/>
    <x v="1"/>
    <x v="281"/>
    <x v="2"/>
    <x v="1"/>
    <x v="0"/>
    <x v="1"/>
    <n v="4.2999999999999997E-2"/>
    <n v="2881.43"/>
    <x v="336"/>
  </r>
  <r>
    <s v="Inger Chapelhow"/>
    <x v="1"/>
    <x v="8"/>
    <x v="555"/>
    <x v="0"/>
    <x v="3"/>
    <x v="0"/>
    <x v="0"/>
    <n v="3.3000000000000002E-2"/>
    <n v="2782.23"/>
    <x v="336"/>
  </r>
  <r>
    <s v="Arty Duigan"/>
    <x v="0"/>
    <x v="2"/>
    <x v="556"/>
    <x v="2"/>
    <x v="0"/>
    <x v="1"/>
    <x v="3"/>
    <n v="6.4000000000000001E-2"/>
    <n v="6950.4000000000005"/>
    <x v="336"/>
  </r>
  <r>
    <s v="Nani Brockley"/>
    <x v="0"/>
    <x v="6"/>
    <x v="557"/>
    <x v="2"/>
    <x v="1"/>
    <x v="0"/>
    <x v="4"/>
    <n v="4.1000000000000002E-2"/>
    <n v="1927"/>
    <x v="336"/>
  </r>
  <r>
    <s v="Curtice Advani"/>
    <x v="0"/>
    <x v="6"/>
    <x v="558"/>
    <x v="0"/>
    <x v="3"/>
    <x v="0"/>
    <x v="2"/>
    <n v="3.2000000000000001E-2"/>
    <n v="1913.92"/>
    <x v="336"/>
  </r>
  <r>
    <s v="Leela Eckart"/>
    <x v="0"/>
    <x v="2"/>
    <x v="559"/>
    <x v="1"/>
    <x v="3"/>
    <x v="1"/>
    <x v="9"/>
    <n v="2.1000000000000001E-2"/>
    <n v="1897.14"/>
    <x v="336"/>
  </r>
  <r>
    <s v="Krystal Lambswood"/>
    <x v="1"/>
    <x v="7"/>
    <x v="545"/>
    <x v="1"/>
    <x v="2"/>
    <x v="0"/>
    <x v="4"/>
    <n v="1.9E-2"/>
    <n v="790.4"/>
    <x v="336"/>
  </r>
  <r>
    <s v="Cristal Demangeot"/>
    <x v="1"/>
    <x v="0"/>
    <x v="352"/>
    <x v="1"/>
    <x v="2"/>
    <x v="0"/>
    <x v="7"/>
    <n v="1.2E-2"/>
    <n v="868.2"/>
    <x v="336"/>
  </r>
  <r>
    <s v="Jori Ashleigh"/>
    <x v="0"/>
    <x v="2"/>
    <x v="560"/>
    <x v="2"/>
    <x v="3"/>
    <x v="0"/>
    <x v="1"/>
    <n v="2.1000000000000001E-2"/>
    <n v="1349.67"/>
    <x v="336"/>
  </r>
  <r>
    <s v="Leslie Baruch"/>
    <x v="1"/>
    <x v="9"/>
    <x v="561"/>
    <x v="1"/>
    <x v="0"/>
    <x v="1"/>
    <x v="3"/>
    <n v="7.0999999999999994E-2"/>
    <n v="7383.2899999999991"/>
    <x v="336"/>
  </r>
  <r>
    <s v="Helene Bouts"/>
    <x v="0"/>
    <x v="0"/>
    <x v="562"/>
    <x v="0"/>
    <x v="1"/>
    <x v="0"/>
    <x v="7"/>
    <n v="5.0999999999999997E-2"/>
    <n v="3589.3799999999997"/>
    <x v="336"/>
  </r>
  <r>
    <s v="Eleni O'Quin"/>
    <x v="0"/>
    <x v="2"/>
    <x v="563"/>
    <x v="0"/>
    <x v="3"/>
    <x v="0"/>
    <x v="0"/>
    <n v="2.1000000000000001E-2"/>
    <n v="1869.42"/>
    <x v="336"/>
  </r>
  <r>
    <s v="Alic Bagg"/>
    <x v="0"/>
    <x v="2"/>
    <x v="564"/>
    <x v="1"/>
    <x v="3"/>
    <x v="1"/>
    <x v="6"/>
    <n v="2.1000000000000001E-2"/>
    <n v="2388.75"/>
    <x v="336"/>
  </r>
  <r>
    <s v="Abran Danielsky"/>
    <x v="1"/>
    <x v="1"/>
    <x v="565"/>
    <x v="1"/>
    <x v="3"/>
    <x v="0"/>
    <x v="5"/>
    <n v="3.5000000000000003E-2"/>
    <n v="1145.2"/>
    <x v="336"/>
  </r>
  <r>
    <s v="Halette Yesenev"/>
    <x v="0"/>
    <x v="10"/>
    <x v="566"/>
    <x v="1"/>
    <x v="3"/>
    <x v="0"/>
    <x v="1"/>
    <n v="2.3E-2"/>
    <n v="1424.16"/>
    <x v="336"/>
  </r>
  <r>
    <s v="Cleveland Pottiphar"/>
    <x v="1"/>
    <x v="11"/>
    <x v="567"/>
    <x v="0"/>
    <x v="0"/>
    <x v="0"/>
    <x v="7"/>
    <n v="9.9000000000000005E-2"/>
    <n v="7385.4000000000005"/>
    <x v="336"/>
  </r>
  <r>
    <s v="Osborn Pawle"/>
    <x v="0"/>
    <x v="7"/>
    <x v="568"/>
    <x v="2"/>
    <x v="3"/>
    <x v="0"/>
    <x v="5"/>
    <n v="0.04"/>
    <n v="1521.2"/>
    <x v="336"/>
  </r>
  <r>
    <s v="Chas Happel"/>
    <x v="1"/>
    <x v="10"/>
    <x v="569"/>
    <x v="1"/>
    <x v="4"/>
    <x v="0"/>
    <x v="5"/>
    <n v="5.0000000000000001E-3"/>
    <n v="154.70000000000002"/>
    <x v="336"/>
  </r>
  <r>
    <s v="Roth Bourget"/>
    <x v="0"/>
    <x v="10"/>
    <x v="570"/>
    <x v="1"/>
    <x v="3"/>
    <x v="0"/>
    <x v="8"/>
    <n v="2.3E-2"/>
    <n v="664.01"/>
    <x v="336"/>
  </r>
  <r>
    <s v="Maisie Shotboulte"/>
    <x v="1"/>
    <x v="11"/>
    <x v="322"/>
    <x v="2"/>
    <x v="0"/>
    <x v="0"/>
    <x v="7"/>
    <n v="9.9000000000000005E-2"/>
    <n v="7049.79"/>
    <x v="336"/>
  </r>
  <r>
    <s v="Felita Whitloe"/>
    <x v="0"/>
    <x v="7"/>
    <x v="215"/>
    <x v="1"/>
    <x v="1"/>
    <x v="0"/>
    <x v="1"/>
    <n v="5.8999999999999997E-2"/>
    <n v="3743.5499999999997"/>
    <x v="336"/>
  </r>
  <r>
    <s v="Cindi McDuffy"/>
    <x v="1"/>
    <x v="10"/>
    <x v="571"/>
    <x v="2"/>
    <x v="4"/>
    <x v="0"/>
    <x v="0"/>
    <n v="5.0000000000000001E-3"/>
    <n v="439.65000000000003"/>
    <x v="336"/>
  </r>
  <r>
    <s v="Murry Dryburgh"/>
    <x v="0"/>
    <x v="8"/>
    <x v="29"/>
    <x v="2"/>
    <x v="3"/>
    <x v="0"/>
    <x v="1"/>
    <n v="3.3000000000000002E-2"/>
    <n v="2279.31"/>
    <x v="336"/>
  </r>
  <r>
    <s v="Dorise Labat"/>
    <x v="0"/>
    <x v="5"/>
    <x v="572"/>
    <x v="1"/>
    <x v="3"/>
    <x v="1"/>
    <x v="3"/>
    <n v="2.4E-2"/>
    <n v="2438.64"/>
    <x v="336"/>
  </r>
  <r>
    <s v="Hephzibah Summerell"/>
    <x v="1"/>
    <x v="10"/>
    <x v="573"/>
    <x v="2"/>
    <x v="3"/>
    <x v="0"/>
    <x v="8"/>
    <n v="2.3E-2"/>
    <n v="651.13"/>
    <x v="336"/>
  </r>
  <r>
    <s v="Alyosha Riquet"/>
    <x v="0"/>
    <x v="2"/>
    <x v="574"/>
    <x v="2"/>
    <x v="0"/>
    <x v="0"/>
    <x v="0"/>
    <n v="6.4000000000000001E-2"/>
    <n v="5749.76"/>
    <x v="336"/>
  </r>
  <r>
    <s v="Maximo Ungerecht"/>
    <x v="0"/>
    <x v="3"/>
    <x v="575"/>
    <x v="0"/>
    <x v="3"/>
    <x v="1"/>
    <x v="9"/>
    <n v="2.8000000000000001E-2"/>
    <n v="2695"/>
    <x v="336"/>
  </r>
  <r>
    <s v="Lezlie Balmann"/>
    <x v="0"/>
    <x v="6"/>
    <x v="576"/>
    <x v="1"/>
    <x v="2"/>
    <x v="1"/>
    <x v="6"/>
    <n v="0.01"/>
    <n v="1124.6000000000001"/>
    <x v="336"/>
  </r>
  <r>
    <s v="Benny Karolovsky"/>
    <x v="2"/>
    <x v="4"/>
    <x v="577"/>
    <x v="2"/>
    <x v="3"/>
    <x v="1"/>
    <x v="6"/>
    <n v="2.7E-2"/>
    <n v="3116.88"/>
    <x v="336"/>
  </r>
  <r>
    <s v="Gretchen Callow"/>
    <x v="1"/>
    <x v="7"/>
    <x v="578"/>
    <x v="1"/>
    <x v="3"/>
    <x v="0"/>
    <x v="5"/>
    <n v="0.04"/>
    <n v="1356.8"/>
    <x v="336"/>
  </r>
  <r>
    <s v="Candace Hanlon"/>
    <x v="0"/>
    <x v="3"/>
    <x v="579"/>
    <x v="0"/>
    <x v="3"/>
    <x v="0"/>
    <x v="4"/>
    <n v="2.8000000000000001E-2"/>
    <n v="1295.8399999999999"/>
    <x v="336"/>
  </r>
  <r>
    <s v="Oby Sorrel"/>
    <x v="1"/>
    <x v="3"/>
    <x v="580"/>
    <x v="1"/>
    <x v="3"/>
    <x v="0"/>
    <x v="2"/>
    <n v="2.8000000000000001E-2"/>
    <n v="1650.32"/>
    <x v="336"/>
  </r>
  <r>
    <s v="Antonetta Coggeshall"/>
    <x v="0"/>
    <x v="0"/>
    <x v="581"/>
    <x v="1"/>
    <x v="3"/>
    <x v="1"/>
    <x v="9"/>
    <n v="2.1000000000000001E-2"/>
    <n v="2031.7500000000002"/>
    <x v="336"/>
  </r>
  <r>
    <s v="Purcell Le Pine"/>
    <x v="2"/>
    <x v="2"/>
    <x v="582"/>
    <x v="1"/>
    <x v="1"/>
    <x v="1"/>
    <x v="3"/>
    <n v="5.3999999999999999E-2"/>
    <n v="5465.88"/>
    <x v="336"/>
  </r>
  <r>
    <s v="Archibald Dyzart"/>
    <x v="0"/>
    <x v="6"/>
    <x v="583"/>
    <x v="2"/>
    <x v="3"/>
    <x v="0"/>
    <x v="1"/>
    <n v="3.2000000000000001E-2"/>
    <n v="2016.64"/>
    <x v="336"/>
  </r>
  <r>
    <s v="Lil Ibberson"/>
    <x v="0"/>
    <x v="5"/>
    <x v="584"/>
    <x v="1"/>
    <x v="1"/>
    <x v="0"/>
    <x v="7"/>
    <n v="0.05"/>
    <n v="3796"/>
    <x v="336"/>
  </r>
  <r>
    <s v="Karita Vasyanin"/>
    <x v="0"/>
    <x v="2"/>
    <x v="585"/>
    <x v="0"/>
    <x v="3"/>
    <x v="1"/>
    <x v="9"/>
    <n v="2.1000000000000001E-2"/>
    <n v="1954.68"/>
    <x v="336"/>
  </r>
  <r>
    <s v="Joaquin McVitty"/>
    <x v="0"/>
    <x v="0"/>
    <x v="586"/>
    <x v="0"/>
    <x v="1"/>
    <x v="0"/>
    <x v="1"/>
    <n v="5.0999999999999997E-2"/>
    <n v="3511.8599999999997"/>
    <x v="336"/>
  </r>
  <r>
    <s v="Collen Dunbleton"/>
    <x v="0"/>
    <x v="1"/>
    <x v="587"/>
    <x v="2"/>
    <x v="2"/>
    <x v="1"/>
    <x v="6"/>
    <n v="1.0999999999999999E-2"/>
    <n v="1308.78"/>
    <x v="336"/>
  </r>
  <r>
    <s v="Alysa Wankling"/>
    <x v="2"/>
    <x v="2"/>
    <x v="314"/>
    <x v="0"/>
    <x v="1"/>
    <x v="1"/>
    <x v="3"/>
    <n v="5.3999999999999999E-2"/>
    <n v="5748.84"/>
    <x v="336"/>
  </r>
  <r>
    <s v="Ardella Dyment"/>
    <x v="1"/>
    <x v="5"/>
    <x v="588"/>
    <x v="1"/>
    <x v="1"/>
    <x v="0"/>
    <x v="7"/>
    <n v="0.05"/>
    <n v="3532.5"/>
    <x v="336"/>
  </r>
  <r>
    <s v="Rodina Drinan"/>
    <x v="1"/>
    <x v="0"/>
    <x v="589"/>
    <x v="2"/>
    <x v="1"/>
    <x v="0"/>
    <x v="7"/>
    <n v="5.0999999999999997E-2"/>
    <n v="3929.5499999999997"/>
    <x v="336"/>
  </r>
  <r>
    <s v="Louise Lamming"/>
    <x v="1"/>
    <x v="0"/>
    <x v="229"/>
    <x v="2"/>
    <x v="2"/>
    <x v="0"/>
    <x v="4"/>
    <n v="1.2E-2"/>
    <n v="503.16"/>
    <x v="336"/>
  </r>
  <r>
    <s v="Marga Lorenzo"/>
    <x v="1"/>
    <x v="2"/>
    <x v="590"/>
    <x v="2"/>
    <x v="1"/>
    <x v="0"/>
    <x v="0"/>
    <n v="5.3999999999999999E-2"/>
    <n v="4825.4399999999996"/>
    <x v="336"/>
  </r>
  <r>
    <s v="Alvie Keming"/>
    <x v="1"/>
    <x v="2"/>
    <x v="591"/>
    <x v="1"/>
    <x v="2"/>
    <x v="0"/>
    <x v="5"/>
    <n v="1.9E-2"/>
    <n v="718.96"/>
    <x v="336"/>
  </r>
  <r>
    <s v="Sheff Gerdts"/>
    <x v="0"/>
    <x v="5"/>
    <x v="592"/>
    <x v="2"/>
    <x v="3"/>
    <x v="0"/>
    <x v="0"/>
    <n v="2.4E-2"/>
    <n v="2139.84"/>
    <x v="336"/>
  </r>
  <r>
    <s v="Josie Barnson"/>
    <x v="1"/>
    <x v="7"/>
    <x v="593"/>
    <x v="1"/>
    <x v="0"/>
    <x v="0"/>
    <x v="7"/>
    <n v="6.3E-2"/>
    <n v="4668.93"/>
    <x v="336"/>
  </r>
  <r>
    <s v="Petey Probey"/>
    <x v="0"/>
    <x v="10"/>
    <x v="594"/>
    <x v="1"/>
    <x v="2"/>
    <x v="0"/>
    <x v="5"/>
    <n v="1.4999999999999999E-2"/>
    <n v="474.45"/>
    <x v="336"/>
  </r>
  <r>
    <s v="Shelbi Aldin"/>
    <x v="1"/>
    <x v="8"/>
    <x v="595"/>
    <x v="2"/>
    <x v="2"/>
    <x v="0"/>
    <x v="4"/>
    <n v="0.02"/>
    <n v="818.2"/>
    <x v="336"/>
  </r>
  <r>
    <s v="Estell Kingsland"/>
    <x v="0"/>
    <x v="0"/>
    <x v="596"/>
    <x v="1"/>
    <x v="3"/>
    <x v="0"/>
    <x v="5"/>
    <n v="2.1000000000000001E-2"/>
    <n v="675.99"/>
    <x v="336"/>
  </r>
  <r>
    <s v="Lea Chaplin"/>
    <x v="1"/>
    <x v="4"/>
    <x v="597"/>
    <x v="1"/>
    <x v="2"/>
    <x v="0"/>
    <x v="7"/>
    <n v="1.2999999999999999E-2"/>
    <n v="955.37"/>
    <x v="336"/>
  </r>
  <r>
    <s v="Onofredo Hassan"/>
    <x v="0"/>
    <x v="6"/>
    <x v="598"/>
    <x v="1"/>
    <x v="3"/>
    <x v="0"/>
    <x v="2"/>
    <n v="3.2000000000000001E-2"/>
    <n v="1671.04"/>
    <x v="336"/>
  </r>
  <r>
    <s v="Hyacinthie Braybrooke"/>
    <x v="1"/>
    <x v="3"/>
    <x v="599"/>
    <x v="2"/>
    <x v="3"/>
    <x v="0"/>
    <x v="1"/>
    <n v="2.8000000000000001E-2"/>
    <n v="1929.2"/>
    <x v="336"/>
  </r>
  <r>
    <s v="Agnes Collicott"/>
    <x v="1"/>
    <x v="0"/>
    <x v="600"/>
    <x v="2"/>
    <x v="3"/>
    <x v="0"/>
    <x v="0"/>
    <n v="2.1000000000000001E-2"/>
    <n v="1758.75"/>
    <x v="336"/>
  </r>
  <r>
    <s v="Patience Noot"/>
    <x v="1"/>
    <x v="5"/>
    <x v="601"/>
    <x v="2"/>
    <x v="3"/>
    <x v="0"/>
    <x v="4"/>
    <n v="2.4E-2"/>
    <n v="1188.48"/>
    <x v="336"/>
  </r>
  <r>
    <s v="Charmane Heistermann"/>
    <x v="1"/>
    <x v="5"/>
    <x v="204"/>
    <x v="1"/>
    <x v="3"/>
    <x v="0"/>
    <x v="0"/>
    <n v="2.4E-2"/>
    <n v="2077.44"/>
    <x v="336"/>
  </r>
  <r>
    <s v="Jamal Beagen"/>
    <x v="1"/>
    <x v="3"/>
    <x v="92"/>
    <x v="1"/>
    <x v="3"/>
    <x v="0"/>
    <x v="5"/>
    <n v="2.8000000000000001E-2"/>
    <n v="1003.24"/>
    <x v="336"/>
  </r>
  <r>
    <s v="Brigid Jeffrey"/>
    <x v="1"/>
    <x v="3"/>
    <x v="602"/>
    <x v="1"/>
    <x v="1"/>
    <x v="0"/>
    <x v="2"/>
    <n v="4.9000000000000002E-2"/>
    <n v="2641.59"/>
    <x v="336"/>
  </r>
  <r>
    <s v="Nelli Schoolfield"/>
    <x v="1"/>
    <x v="1"/>
    <x v="603"/>
    <x v="1"/>
    <x v="3"/>
    <x v="1"/>
    <x v="3"/>
    <n v="3.5000000000000003E-2"/>
    <n v="3845.4500000000003"/>
    <x v="336"/>
  </r>
  <r>
    <s v="Abigael Basire"/>
    <x v="0"/>
    <x v="1"/>
    <x v="604"/>
    <x v="2"/>
    <x v="3"/>
    <x v="0"/>
    <x v="1"/>
    <n v="3.5000000000000003E-2"/>
    <n v="2156.7000000000003"/>
    <x v="336"/>
  </r>
  <r>
    <s v="Anjanette Ferre"/>
    <x v="2"/>
    <x v="4"/>
    <x v="276"/>
    <x v="2"/>
    <x v="3"/>
    <x v="0"/>
    <x v="1"/>
    <n v="2.7E-2"/>
    <n v="1834.92"/>
    <x v="336"/>
  </r>
  <r>
    <s v="Mackenzie Hannis"/>
    <x v="1"/>
    <x v="7"/>
    <x v="605"/>
    <x v="2"/>
    <x v="4"/>
    <x v="0"/>
    <x v="2"/>
    <n v="5.0000000000000001E-3"/>
    <n v="285"/>
    <x v="336"/>
  </r>
  <r>
    <s v="Ambros Murthwaite"/>
    <x v="0"/>
    <x v="0"/>
    <x v="606"/>
    <x v="0"/>
    <x v="3"/>
    <x v="0"/>
    <x v="7"/>
    <n v="2.1000000000000001E-2"/>
    <n v="1482.8100000000002"/>
    <x v="336"/>
  </r>
  <r>
    <s v="Lek Scamaden"/>
    <x v="1"/>
    <x v="7"/>
    <x v="607"/>
    <x v="2"/>
    <x v="1"/>
    <x v="0"/>
    <x v="2"/>
    <n v="5.8999999999999997E-2"/>
    <n v="3059.74"/>
    <x v="336"/>
  </r>
  <r>
    <s v="Jehu Rudeforth"/>
    <x v="1"/>
    <x v="1"/>
    <x v="608"/>
    <x v="2"/>
    <x v="3"/>
    <x v="0"/>
    <x v="1"/>
    <n v="3.5000000000000003E-2"/>
    <n v="2104.5500000000002"/>
    <x v="336"/>
  </r>
  <r>
    <s v="Bert Yaakov"/>
    <x v="0"/>
    <x v="8"/>
    <x v="183"/>
    <x v="1"/>
    <x v="2"/>
    <x v="0"/>
    <x v="7"/>
    <n v="0.02"/>
    <n v="1440.8"/>
    <x v="336"/>
  </r>
  <r>
    <s v="Bordy Yatman"/>
    <x v="1"/>
    <x v="6"/>
    <x v="4"/>
    <x v="0"/>
    <x v="1"/>
    <x v="1"/>
    <x v="3"/>
    <n v="4.1000000000000002E-2"/>
    <n v="4446.45"/>
    <x v="336"/>
  </r>
  <r>
    <s v="Georgie Caress"/>
    <x v="0"/>
    <x v="11"/>
    <x v="609"/>
    <x v="2"/>
    <x v="3"/>
    <x v="0"/>
    <x v="2"/>
    <n v="3.5000000000000003E-2"/>
    <n v="2039.1000000000001"/>
    <x v="336"/>
  </r>
  <r>
    <s v="Krysta Elacoate"/>
    <x v="0"/>
    <x v="4"/>
    <x v="221"/>
    <x v="1"/>
    <x v="3"/>
    <x v="1"/>
    <x v="3"/>
    <n v="2.7E-2"/>
    <n v="2887.11"/>
    <x v="336"/>
  </r>
  <r>
    <s v="Jolynn Lumbley"/>
    <x v="2"/>
    <x v="8"/>
    <x v="610"/>
    <x v="2"/>
    <x v="3"/>
    <x v="0"/>
    <x v="7"/>
    <n v="3.3000000000000002E-2"/>
    <n v="2310.6600000000003"/>
    <x v="336"/>
  </r>
  <r>
    <s v="Blythe Clipston"/>
    <x v="1"/>
    <x v="4"/>
    <x v="611"/>
    <x v="1"/>
    <x v="3"/>
    <x v="0"/>
    <x v="5"/>
    <n v="2.7E-2"/>
    <n v="963.09"/>
    <x v="336"/>
  </r>
  <r>
    <s v="Alicea Pudsall"/>
    <x v="0"/>
    <x v="9"/>
    <x v="612"/>
    <x v="2"/>
    <x v="3"/>
    <x v="0"/>
    <x v="1"/>
    <n v="0.02"/>
    <n v="1352.6000000000001"/>
    <x v="336"/>
  </r>
  <r>
    <s v="Justino Chapiro"/>
    <x v="0"/>
    <x v="0"/>
    <x v="613"/>
    <x v="0"/>
    <x v="3"/>
    <x v="0"/>
    <x v="7"/>
    <n v="2.1000000000000001E-2"/>
    <n v="1491.63"/>
    <x v="336"/>
  </r>
  <r>
    <s v="Maritsa Marusic"/>
    <x v="0"/>
    <x v="8"/>
    <x v="405"/>
    <x v="2"/>
    <x v="3"/>
    <x v="0"/>
    <x v="2"/>
    <n v="3.3000000000000002E-2"/>
    <n v="1740.75"/>
    <x v="336"/>
  </r>
  <r>
    <s v="Sisely Gatsby"/>
    <x v="1"/>
    <x v="3"/>
    <x v="614"/>
    <x v="1"/>
    <x v="3"/>
    <x v="0"/>
    <x v="0"/>
    <n v="2.8000000000000001E-2"/>
    <n v="2398.7600000000002"/>
    <x v="336"/>
  </r>
  <r>
    <s v="Blaire Ruckman"/>
    <x v="0"/>
    <x v="5"/>
    <x v="615"/>
    <x v="1"/>
    <x v="3"/>
    <x v="0"/>
    <x v="1"/>
    <n v="2.4E-2"/>
    <n v="1480.8"/>
    <x v="336"/>
  </r>
  <r>
    <s v="William Coveny"/>
    <x v="0"/>
    <x v="2"/>
    <x v="616"/>
    <x v="2"/>
    <x v="1"/>
    <x v="0"/>
    <x v="1"/>
    <n v="5.3999999999999999E-2"/>
    <n v="3571.56"/>
    <x v="336"/>
  </r>
  <r>
    <s v="Packston Joanic"/>
    <x v="0"/>
    <x v="11"/>
    <x v="607"/>
    <x v="1"/>
    <x v="1"/>
    <x v="0"/>
    <x v="2"/>
    <n v="5.8000000000000003E-2"/>
    <n v="3007.88"/>
    <x v="336"/>
  </r>
  <r>
    <s v="Joana Bartocci"/>
    <x v="0"/>
    <x v="4"/>
    <x v="209"/>
    <x v="2"/>
    <x v="3"/>
    <x v="0"/>
    <x v="2"/>
    <n v="2.7E-2"/>
    <n v="1422.09"/>
    <x v="336"/>
  </r>
  <r>
    <s v="Billi Fellgate"/>
    <x v="1"/>
    <x v="5"/>
    <x v="617"/>
    <x v="1"/>
    <x v="3"/>
    <x v="0"/>
    <x v="1"/>
    <n v="2.4E-2"/>
    <n v="1655.52"/>
    <x v="336"/>
  </r>
  <r>
    <s v="Franchot Crocken"/>
    <x v="1"/>
    <x v="9"/>
    <x v="267"/>
    <x v="2"/>
    <x v="3"/>
    <x v="0"/>
    <x v="8"/>
    <n v="0.02"/>
    <n v="592.20000000000005"/>
    <x v="336"/>
  </r>
  <r>
    <s v="Cletus McGarahan"/>
    <x v="1"/>
    <x v="1"/>
    <x v="618"/>
    <x v="0"/>
    <x v="1"/>
    <x v="1"/>
    <x v="6"/>
    <n v="4.2999999999999997E-2"/>
    <n v="4920.49"/>
    <x v="336"/>
  </r>
  <r>
    <s v="Callie Duckels"/>
    <x v="0"/>
    <x v="6"/>
    <x v="619"/>
    <x v="2"/>
    <x v="3"/>
    <x v="0"/>
    <x v="2"/>
    <n v="3.2000000000000001E-2"/>
    <n v="1720.32"/>
    <x v="336"/>
  </r>
  <r>
    <s v="Roselle Wandrach"/>
    <x v="0"/>
    <x v="0"/>
    <x v="620"/>
    <x v="2"/>
    <x v="3"/>
    <x v="1"/>
    <x v="9"/>
    <n v="2.1000000000000001E-2"/>
    <n v="1917.5100000000002"/>
    <x v="336"/>
  </r>
  <r>
    <s v="Lishe Casemore"/>
    <x v="0"/>
    <x v="10"/>
    <x v="621"/>
    <x v="1"/>
    <x v="3"/>
    <x v="1"/>
    <x v="6"/>
    <n v="2.3E-2"/>
    <n v="2710.32"/>
    <x v="336"/>
  </r>
  <r>
    <s v="Garey Bird"/>
    <x v="1"/>
    <x v="6"/>
    <x v="622"/>
    <x v="0"/>
    <x v="3"/>
    <x v="0"/>
    <x v="5"/>
    <n v="3.2000000000000001E-2"/>
    <n v="1018.5600000000001"/>
    <x v="336"/>
  </r>
  <r>
    <s v="Dell Molloy"/>
    <x v="0"/>
    <x v="1"/>
    <x v="623"/>
    <x v="2"/>
    <x v="2"/>
    <x v="0"/>
    <x v="4"/>
    <n v="1.0999999999999999E-2"/>
    <n v="520.95999999999992"/>
    <x v="336"/>
  </r>
  <r>
    <s v="Fidela Dowey"/>
    <x v="1"/>
    <x v="1"/>
    <x v="624"/>
    <x v="0"/>
    <x v="0"/>
    <x v="0"/>
    <x v="0"/>
    <n v="6.0999999999999999E-2"/>
    <n v="5291.14"/>
    <x v="336"/>
  </r>
  <r>
    <s v="Emmanuel Westrey"/>
    <x v="1"/>
    <x v="3"/>
    <x v="625"/>
    <x v="1"/>
    <x v="3"/>
    <x v="0"/>
    <x v="0"/>
    <n v="2.8000000000000001E-2"/>
    <n v="2447.2000000000003"/>
    <x v="336"/>
  </r>
  <r>
    <s v="Abigael Basire"/>
    <x v="0"/>
    <x v="1"/>
    <x v="604"/>
    <x v="0"/>
    <x v="2"/>
    <x v="0"/>
    <x v="1"/>
    <n v="1.0999999999999999E-2"/>
    <n v="677.81999999999994"/>
    <x v="336"/>
  </r>
  <r>
    <s v="Melodie Torresi"/>
    <x v="1"/>
    <x v="5"/>
    <x v="626"/>
    <x v="0"/>
    <x v="3"/>
    <x v="0"/>
    <x v="7"/>
    <n v="2.4E-2"/>
    <n v="1802.16"/>
    <x v="336"/>
  </r>
  <r>
    <s v="Dewie Stodart"/>
    <x v="0"/>
    <x v="9"/>
    <x v="387"/>
    <x v="1"/>
    <x v="3"/>
    <x v="0"/>
    <x v="7"/>
    <n v="0.02"/>
    <n v="1560.4"/>
    <x v="336"/>
  </r>
  <r>
    <s v="Fred Dudeney"/>
    <x v="0"/>
    <x v="10"/>
    <x v="77"/>
    <x v="2"/>
    <x v="0"/>
    <x v="0"/>
    <x v="0"/>
    <n v="7.1999999999999995E-2"/>
    <n v="6385.6799999999994"/>
    <x v="336"/>
  </r>
  <r>
    <s v="Giffer Berlin"/>
    <x v="1"/>
    <x v="8"/>
    <x v="627"/>
    <x v="1"/>
    <x v="1"/>
    <x v="1"/>
    <x v="9"/>
    <n v="5.3999999999999999E-2"/>
    <n v="4986.3599999999997"/>
    <x v="336"/>
  </r>
  <r>
    <s v="Van Tuxwell"/>
    <x v="1"/>
    <x v="5"/>
    <x v="386"/>
    <x v="2"/>
    <x v="2"/>
    <x v="0"/>
    <x v="0"/>
    <n v="1.7999999999999999E-2"/>
    <n v="1452.6"/>
    <x v="336"/>
  </r>
  <r>
    <s v="Sarajane Scourge"/>
    <x v="1"/>
    <x v="5"/>
    <x v="628"/>
    <x v="2"/>
    <x v="2"/>
    <x v="0"/>
    <x v="2"/>
    <n v="1.7999999999999999E-2"/>
    <n v="1058.9399999999998"/>
    <x v="336"/>
  </r>
  <r>
    <s v="Rose Shurrocks"/>
    <x v="1"/>
    <x v="8"/>
    <x v="629"/>
    <x v="1"/>
    <x v="1"/>
    <x v="0"/>
    <x v="5"/>
    <n v="5.3999999999999999E-2"/>
    <n v="1735.56"/>
    <x v="336"/>
  </r>
  <r>
    <s v="Mata Fishley"/>
    <x v="0"/>
    <x v="9"/>
    <x v="630"/>
    <x v="2"/>
    <x v="2"/>
    <x v="1"/>
    <x v="3"/>
    <n v="1.2E-2"/>
    <n v="1230.24"/>
    <x v="336"/>
  </r>
  <r>
    <s v="Irvine Blenkin"/>
    <x v="0"/>
    <x v="4"/>
    <x v="631"/>
    <x v="2"/>
    <x v="4"/>
    <x v="0"/>
    <x v="7"/>
    <n v="5.0000000000000001E-3"/>
    <n v="397.95"/>
    <x v="336"/>
  </r>
  <r>
    <s v="Wald Bountiff"/>
    <x v="1"/>
    <x v="3"/>
    <x v="632"/>
    <x v="0"/>
    <x v="0"/>
    <x v="0"/>
    <x v="8"/>
    <n v="7.5999999999999998E-2"/>
    <n v="2201.7199999999998"/>
    <x v="336"/>
  </r>
  <r>
    <s v="Hinda Label"/>
    <x v="1"/>
    <x v="4"/>
    <x v="633"/>
    <x v="1"/>
    <x v="3"/>
    <x v="1"/>
    <x v="9"/>
    <n v="2.7E-2"/>
    <n v="2502.9"/>
    <x v="336"/>
  </r>
  <r>
    <s v="Irwin Kirsche"/>
    <x v="1"/>
    <x v="9"/>
    <x v="634"/>
    <x v="1"/>
    <x v="2"/>
    <x v="0"/>
    <x v="5"/>
    <n v="1.2E-2"/>
    <n v="433.8"/>
    <x v="336"/>
  </r>
  <r>
    <s v="Sile Whorton"/>
    <x v="1"/>
    <x v="2"/>
    <x v="404"/>
    <x v="2"/>
    <x v="3"/>
    <x v="0"/>
    <x v="1"/>
    <n v="2.1000000000000001E-2"/>
    <n v="1285.4100000000001"/>
    <x v="336"/>
  </r>
  <r>
    <s v="Jill Shipsey"/>
    <x v="0"/>
    <x v="9"/>
    <x v="635"/>
    <x v="0"/>
    <x v="3"/>
    <x v="0"/>
    <x v="2"/>
    <n v="0.02"/>
    <n v="1059.2"/>
    <x v="336"/>
  </r>
  <r>
    <s v="Anabal Cooke"/>
    <x v="1"/>
    <x v="6"/>
    <x v="636"/>
    <x v="1"/>
    <x v="3"/>
    <x v="0"/>
    <x v="5"/>
    <n v="3.2000000000000001E-2"/>
    <n v="1021.44"/>
    <x v="336"/>
  </r>
  <r>
    <s v="Ava Whordley"/>
    <x v="1"/>
    <x v="6"/>
    <x v="637"/>
    <x v="2"/>
    <x v="0"/>
    <x v="1"/>
    <x v="3"/>
    <n v="6.2E-2"/>
    <n v="6461.0199999999995"/>
    <x v="336"/>
  </r>
  <r>
    <s v="Ansley Gounel"/>
    <x v="1"/>
    <x v="6"/>
    <x v="287"/>
    <x v="2"/>
    <x v="2"/>
    <x v="0"/>
    <x v="5"/>
    <n v="0.01"/>
    <n v="384.40000000000003"/>
    <x v="336"/>
  </r>
  <r>
    <s v="Cletus McGarahan"/>
    <x v="1"/>
    <x v="1"/>
    <x v="618"/>
    <x v="1"/>
    <x v="0"/>
    <x v="1"/>
    <x v="6"/>
    <n v="6.0999999999999999E-2"/>
    <n v="6980.23"/>
    <x v="336"/>
  </r>
  <r>
    <s v="Althea Bronger"/>
    <x v="0"/>
    <x v="6"/>
    <x v="286"/>
    <x v="1"/>
    <x v="2"/>
    <x v="1"/>
    <x v="3"/>
    <n v="0.01"/>
    <n v="1043.4000000000001"/>
    <x v="336"/>
  </r>
  <r>
    <s v="Orlando Gorstidge"/>
    <x v="0"/>
    <x v="11"/>
    <x v="638"/>
    <x v="0"/>
    <x v="4"/>
    <x v="0"/>
    <x v="4"/>
    <n v="5.0000000000000001E-3"/>
    <n v="203.75"/>
    <x v="336"/>
  </r>
  <r>
    <s v="Robbert Mandrier"/>
    <x v="1"/>
    <x v="7"/>
    <x v="639"/>
    <x v="2"/>
    <x v="0"/>
    <x v="1"/>
    <x v="9"/>
    <n v="6.3E-2"/>
    <n v="6175.26"/>
    <x v="336"/>
  </r>
  <r>
    <s v="Twila Roantree"/>
    <x v="1"/>
    <x v="0"/>
    <x v="640"/>
    <x v="0"/>
    <x v="2"/>
    <x v="1"/>
    <x v="9"/>
    <n v="1.2E-2"/>
    <n v="1159.44"/>
    <x v="336"/>
  </r>
  <r>
    <s v="Archibald Filliskirk"/>
    <x v="0"/>
    <x v="8"/>
    <x v="641"/>
    <x v="2"/>
    <x v="0"/>
    <x v="0"/>
    <x v="4"/>
    <n v="8.4000000000000005E-2"/>
    <n v="3393.6000000000004"/>
    <x v="336"/>
  </r>
  <r>
    <s v="Denni Wiggans"/>
    <x v="0"/>
    <x v="6"/>
    <x v="642"/>
    <x v="0"/>
    <x v="2"/>
    <x v="0"/>
    <x v="0"/>
    <n v="0.01"/>
    <n v="812.2"/>
    <x v="336"/>
  </r>
  <r>
    <s v="Shari McNee"/>
    <x v="0"/>
    <x v="8"/>
    <x v="643"/>
    <x v="0"/>
    <x v="3"/>
    <x v="0"/>
    <x v="7"/>
    <n v="3.3000000000000002E-2"/>
    <n v="2504.04"/>
    <x v="336"/>
  </r>
  <r>
    <s v="Tadio Dowdle"/>
    <x v="1"/>
    <x v="6"/>
    <x v="644"/>
    <x v="1"/>
    <x v="3"/>
    <x v="1"/>
    <x v="9"/>
    <n v="3.2000000000000001E-2"/>
    <n v="2941.76"/>
    <x v="336"/>
  </r>
  <r>
    <s v="Ondrea Banfield"/>
    <x v="1"/>
    <x v="1"/>
    <x v="645"/>
    <x v="1"/>
    <x v="3"/>
    <x v="1"/>
    <x v="3"/>
    <n v="3.5000000000000003E-2"/>
    <n v="3772.6500000000005"/>
    <x v="336"/>
  </r>
  <r>
    <s v="Cornie Arstall"/>
    <x v="1"/>
    <x v="6"/>
    <x v="646"/>
    <x v="2"/>
    <x v="3"/>
    <x v="0"/>
    <x v="1"/>
    <n v="3.2000000000000001E-2"/>
    <n v="2239.04"/>
    <x v="336"/>
  </r>
  <r>
    <s v="Jeane Blaszczak"/>
    <x v="1"/>
    <x v="1"/>
    <x v="139"/>
    <x v="0"/>
    <x v="2"/>
    <x v="0"/>
    <x v="4"/>
    <n v="1.0999999999999999E-2"/>
    <n v="487.29999999999995"/>
    <x v="336"/>
  </r>
  <r>
    <s v="Hogan Iles"/>
    <x v="1"/>
    <x v="9"/>
    <x v="647"/>
    <x v="0"/>
    <x v="0"/>
    <x v="1"/>
    <x v="6"/>
    <n v="7.0999999999999994E-2"/>
    <n v="8106.7799999999988"/>
    <x v="336"/>
  </r>
  <r>
    <s v="Saundra O'Connel"/>
    <x v="0"/>
    <x v="4"/>
    <x v="648"/>
    <x v="2"/>
    <x v="3"/>
    <x v="0"/>
    <x v="0"/>
    <n v="2.7E-2"/>
    <n v="2303.91"/>
    <x v="336"/>
  </r>
  <r>
    <s v="Rosaline Wenderott"/>
    <x v="1"/>
    <x v="0"/>
    <x v="649"/>
    <x v="2"/>
    <x v="1"/>
    <x v="0"/>
    <x v="5"/>
    <n v="5.0999999999999997E-2"/>
    <n v="1877.82"/>
    <x v="336"/>
  </r>
  <r>
    <s v="Bobina Teale"/>
    <x v="0"/>
    <x v="11"/>
    <x v="650"/>
    <x v="1"/>
    <x v="3"/>
    <x v="1"/>
    <x v="6"/>
    <n v="3.5000000000000003E-2"/>
    <n v="4091.1500000000005"/>
    <x v="336"/>
  </r>
  <r>
    <s v="Ruby Cracie"/>
    <x v="0"/>
    <x v="8"/>
    <x v="651"/>
    <x v="1"/>
    <x v="2"/>
    <x v="0"/>
    <x v="7"/>
    <n v="0.02"/>
    <n v="1574.2"/>
    <x v="336"/>
  </r>
  <r>
    <s v="Sissy Muehle"/>
    <x v="1"/>
    <x v="9"/>
    <x v="652"/>
    <x v="1"/>
    <x v="3"/>
    <x v="0"/>
    <x v="0"/>
    <n v="0.02"/>
    <n v="1729.4"/>
    <x v="336"/>
  </r>
  <r>
    <s v="Lonny Caen"/>
    <x v="1"/>
    <x v="8"/>
    <x v="425"/>
    <x v="0"/>
    <x v="1"/>
    <x v="0"/>
    <x v="5"/>
    <n v="5.3999999999999999E-2"/>
    <n v="1942.92"/>
    <x v="336"/>
  </r>
  <r>
    <s v="Itch Tinklin"/>
    <x v="1"/>
    <x v="3"/>
    <x v="653"/>
    <x v="2"/>
    <x v="3"/>
    <x v="0"/>
    <x v="7"/>
    <n v="2.8000000000000001E-2"/>
    <n v="2159.08"/>
    <x v="336"/>
  </r>
  <r>
    <s v="Sibyl Dunkirk"/>
    <x v="1"/>
    <x v="6"/>
    <x v="654"/>
    <x v="1"/>
    <x v="4"/>
    <x v="0"/>
    <x v="0"/>
    <n v="5.0000000000000001E-3"/>
    <n v="432.85"/>
    <x v="336"/>
  </r>
  <r>
    <s v="Brodie Grimstead"/>
    <x v="0"/>
    <x v="5"/>
    <x v="655"/>
    <x v="1"/>
    <x v="1"/>
    <x v="1"/>
    <x v="6"/>
    <n v="0.05"/>
    <n v="5892.5"/>
    <x v="336"/>
  </r>
  <r>
    <s v="Dane Wudeland"/>
    <x v="1"/>
    <x v="9"/>
    <x v="656"/>
    <x v="1"/>
    <x v="2"/>
    <x v="0"/>
    <x v="0"/>
    <n v="1.2E-2"/>
    <n v="960.36"/>
    <x v="336"/>
  </r>
  <r>
    <s v="Oby Sorrel"/>
    <x v="1"/>
    <x v="3"/>
    <x v="580"/>
    <x v="1"/>
    <x v="3"/>
    <x v="0"/>
    <x v="2"/>
    <n v="2.8000000000000001E-2"/>
    <n v="1650.32"/>
    <x v="336"/>
  </r>
  <r>
    <s v="Yvette Bett"/>
    <x v="0"/>
    <x v="4"/>
    <x v="657"/>
    <x v="0"/>
    <x v="1"/>
    <x v="0"/>
    <x v="7"/>
    <n v="5.3999999999999999E-2"/>
    <n v="4121.28"/>
    <x v="336"/>
  </r>
  <r>
    <s v="Ianthe Sayre"/>
    <x v="0"/>
    <x v="3"/>
    <x v="658"/>
    <x v="2"/>
    <x v="0"/>
    <x v="1"/>
    <x v="6"/>
    <n v="7.5999999999999998E-2"/>
    <n v="8415.48"/>
    <x v="336"/>
  </r>
  <r>
    <s v="Jacklyn Andrioletti"/>
    <x v="1"/>
    <x v="7"/>
    <x v="659"/>
    <x v="2"/>
    <x v="2"/>
    <x v="0"/>
    <x v="0"/>
    <n v="1.9E-2"/>
    <n v="1652.81"/>
    <x v="336"/>
  </r>
  <r>
    <s v="Conchita Soden"/>
    <x v="0"/>
    <x v="11"/>
    <x v="660"/>
    <x v="2"/>
    <x v="1"/>
    <x v="0"/>
    <x v="7"/>
    <n v="5.8000000000000003E-2"/>
    <n v="4315.7800000000007"/>
    <x v="336"/>
  </r>
  <r>
    <s v="Reggie Taylerson"/>
    <x v="0"/>
    <x v="11"/>
    <x v="661"/>
    <x v="0"/>
    <x v="1"/>
    <x v="0"/>
    <x v="0"/>
    <n v="5.8000000000000003E-2"/>
    <n v="5081.38"/>
    <x v="336"/>
  </r>
  <r>
    <s v="Leslie Cardoso"/>
    <x v="1"/>
    <x v="5"/>
    <x v="662"/>
    <x v="2"/>
    <x v="1"/>
    <x v="1"/>
    <x v="3"/>
    <n v="0.05"/>
    <n v="5167"/>
    <x v="336"/>
  </r>
  <r>
    <s v="Milton Lilie"/>
    <x v="1"/>
    <x v="5"/>
    <x v="663"/>
    <x v="1"/>
    <x v="3"/>
    <x v="0"/>
    <x v="4"/>
    <n v="2.4E-2"/>
    <n v="1115.28"/>
    <x v="336"/>
  </r>
  <r>
    <s v="Aeriell Cuell"/>
    <x v="0"/>
    <x v="2"/>
    <x v="664"/>
    <x v="2"/>
    <x v="4"/>
    <x v="1"/>
    <x v="3"/>
    <n v="5.0000000000000001E-3"/>
    <n v="541.45000000000005"/>
    <x v="336"/>
  </r>
  <r>
    <s v="Anne-corinne Daulby"/>
    <x v="0"/>
    <x v="1"/>
    <x v="665"/>
    <x v="0"/>
    <x v="1"/>
    <x v="0"/>
    <x v="7"/>
    <n v="4.2999999999999997E-2"/>
    <n v="3381.5199999999995"/>
    <x v="336"/>
  </r>
  <r>
    <s v="Lisle Danahar"/>
    <x v="2"/>
    <x v="0"/>
    <x v="666"/>
    <x v="1"/>
    <x v="3"/>
    <x v="0"/>
    <x v="7"/>
    <n v="2.1000000000000001E-2"/>
    <n v="1595.7900000000002"/>
    <x v="336"/>
  </r>
  <r>
    <s v="Bryana Loyns"/>
    <x v="0"/>
    <x v="0"/>
    <x v="667"/>
    <x v="1"/>
    <x v="3"/>
    <x v="0"/>
    <x v="2"/>
    <n v="2.1000000000000001E-2"/>
    <n v="1160.8800000000001"/>
    <x v="336"/>
  </r>
  <r>
    <s v="Anjela Spancock"/>
    <x v="2"/>
    <x v="9"/>
    <x v="668"/>
    <x v="0"/>
    <x v="3"/>
    <x v="1"/>
    <x v="9"/>
    <n v="0.02"/>
    <n v="1960.2"/>
    <x v="336"/>
  </r>
  <r>
    <s v="Daisie McNeice"/>
    <x v="0"/>
    <x v="4"/>
    <x v="669"/>
    <x v="1"/>
    <x v="3"/>
    <x v="0"/>
    <x v="2"/>
    <n v="2.7E-2"/>
    <n v="1358.37"/>
    <x v="336"/>
  </r>
  <r>
    <s v="Jillana Gabbitis"/>
    <x v="0"/>
    <x v="11"/>
    <x v="670"/>
    <x v="1"/>
    <x v="3"/>
    <x v="1"/>
    <x v="9"/>
    <n v="3.5000000000000003E-2"/>
    <n v="3197.6000000000004"/>
    <x v="336"/>
  </r>
  <r>
    <s v="Roddy Speechley"/>
    <x v="0"/>
    <x v="9"/>
    <x v="671"/>
    <x v="2"/>
    <x v="1"/>
    <x v="1"/>
    <x v="6"/>
    <n v="5.8000000000000003E-2"/>
    <n v="6723.3600000000006"/>
    <x v="336"/>
  </r>
  <r>
    <s v="Oran Buxcy"/>
    <x v="1"/>
    <x v="1"/>
    <x v="672"/>
    <x v="0"/>
    <x v="2"/>
    <x v="0"/>
    <x v="2"/>
    <n v="1.0999999999999999E-2"/>
    <n v="625.56999999999994"/>
    <x v="336"/>
  </r>
  <r>
    <s v="Beverie Moffet"/>
    <x v="1"/>
    <x v="3"/>
    <x v="673"/>
    <x v="2"/>
    <x v="0"/>
    <x v="0"/>
    <x v="7"/>
    <n v="7.5999999999999998E-2"/>
    <n v="5773.72"/>
    <x v="336"/>
  </r>
  <r>
    <s v="Novelia Pyffe"/>
    <x v="0"/>
    <x v="9"/>
    <x v="674"/>
    <x v="1"/>
    <x v="1"/>
    <x v="0"/>
    <x v="2"/>
    <n v="5.8000000000000003E-2"/>
    <n v="3031.6600000000003"/>
    <x v="336"/>
  </r>
  <r>
    <s v="Lilyan Klimpt"/>
    <x v="0"/>
    <x v="10"/>
    <x v="675"/>
    <x v="0"/>
    <x v="3"/>
    <x v="0"/>
    <x v="2"/>
    <n v="2.3E-2"/>
    <n v="1356.08"/>
    <x v="336"/>
  </r>
  <r>
    <s v="Jo-anne Gobeau"/>
    <x v="1"/>
    <x v="7"/>
    <x v="676"/>
    <x v="2"/>
    <x v="1"/>
    <x v="0"/>
    <x v="5"/>
    <n v="5.8999999999999997E-2"/>
    <n v="2236.1"/>
    <x v="336"/>
  </r>
  <r>
    <s v="Sheff Gerdts"/>
    <x v="0"/>
    <x v="5"/>
    <x v="592"/>
    <x v="0"/>
    <x v="1"/>
    <x v="0"/>
    <x v="0"/>
    <n v="0.05"/>
    <n v="4458"/>
    <x v="336"/>
  </r>
  <r>
    <s v="Florinda Crace"/>
    <x v="1"/>
    <x v="0"/>
    <x v="38"/>
    <x v="2"/>
    <x v="1"/>
    <x v="0"/>
    <x v="4"/>
    <n v="5.0999999999999997E-2"/>
    <n v="2321.0099999999998"/>
    <x v="336"/>
  </r>
  <r>
    <s v="Dominic Ortler"/>
    <x v="1"/>
    <x v="6"/>
    <x v="677"/>
    <x v="2"/>
    <x v="3"/>
    <x v="0"/>
    <x v="1"/>
    <n v="3.2000000000000001E-2"/>
    <n v="2131.52"/>
    <x v="336"/>
  </r>
  <r>
    <s v="Cathrin Yanuk"/>
    <x v="0"/>
    <x v="0"/>
    <x v="678"/>
    <x v="0"/>
    <x v="4"/>
    <x v="0"/>
    <x v="4"/>
    <n v="5.0000000000000001E-3"/>
    <n v="220.6"/>
    <x v="336"/>
  </r>
  <r>
    <s v="Austine Littlewood"/>
    <x v="1"/>
    <x v="10"/>
    <x v="679"/>
    <x v="2"/>
    <x v="3"/>
    <x v="0"/>
    <x v="5"/>
    <n v="2.3E-2"/>
    <n v="742.21"/>
    <x v="336"/>
  </r>
  <r>
    <s v="Cullie Bourcq"/>
    <x v="1"/>
    <x v="0"/>
    <x v="680"/>
    <x v="2"/>
    <x v="1"/>
    <x v="0"/>
    <x v="4"/>
    <n v="5.0999999999999997E-2"/>
    <n v="2325.0899999999997"/>
    <x v="336"/>
  </r>
  <r>
    <s v="Emanuel Beldan"/>
    <x v="0"/>
    <x v="9"/>
    <x v="681"/>
    <x v="2"/>
    <x v="3"/>
    <x v="1"/>
    <x v="9"/>
    <n v="0.02"/>
    <n v="1881.4"/>
    <x v="336"/>
  </r>
  <r>
    <s v="Hildagard Reece"/>
    <x v="1"/>
    <x v="10"/>
    <x v="682"/>
    <x v="0"/>
    <x v="3"/>
    <x v="0"/>
    <x v="4"/>
    <n v="2.3E-2"/>
    <n v="948.06"/>
    <x v="336"/>
  </r>
  <r>
    <s v="Kai Ryder"/>
    <x v="1"/>
    <x v="9"/>
    <x v="683"/>
    <x v="0"/>
    <x v="3"/>
    <x v="1"/>
    <x v="6"/>
    <n v="0.02"/>
    <n v="2398.6"/>
    <x v="336"/>
  </r>
  <r>
    <s v="Jeannie Petracco"/>
    <x v="1"/>
    <x v="1"/>
    <x v="684"/>
    <x v="2"/>
    <x v="3"/>
    <x v="1"/>
    <x v="9"/>
    <n v="3.5000000000000003E-2"/>
    <n v="3318.7000000000003"/>
    <x v="336"/>
  </r>
  <r>
    <s v="Brad Gumb"/>
    <x v="0"/>
    <x v="9"/>
    <x v="685"/>
    <x v="1"/>
    <x v="1"/>
    <x v="0"/>
    <x v="5"/>
    <n v="5.8000000000000003E-2"/>
    <n v="2252.1400000000003"/>
    <x v="336"/>
  </r>
  <r>
    <s v="Reinald Franken"/>
    <x v="1"/>
    <x v="1"/>
    <x v="570"/>
    <x v="2"/>
    <x v="0"/>
    <x v="0"/>
    <x v="8"/>
    <n v="6.0999999999999999E-2"/>
    <n v="1761.07"/>
    <x v="336"/>
  </r>
  <r>
    <s v="Carolyn Attack"/>
    <x v="1"/>
    <x v="11"/>
    <x v="686"/>
    <x v="0"/>
    <x v="1"/>
    <x v="0"/>
    <x v="7"/>
    <n v="5.8000000000000003E-2"/>
    <n v="4104.08"/>
    <x v="336"/>
  </r>
  <r>
    <s v="Bogey Hitcham"/>
    <x v="0"/>
    <x v="6"/>
    <x v="366"/>
    <x v="2"/>
    <x v="1"/>
    <x v="1"/>
    <x v="3"/>
    <n v="4.1000000000000002E-2"/>
    <n v="4352.97"/>
    <x v="336"/>
  </r>
  <r>
    <s v="Naoma Cruse"/>
    <x v="0"/>
    <x v="8"/>
    <x v="687"/>
    <x v="1"/>
    <x v="3"/>
    <x v="0"/>
    <x v="7"/>
    <n v="3.3000000000000002E-2"/>
    <n v="2360.8200000000002"/>
    <x v="336"/>
  </r>
  <r>
    <s v="Oates Dinan"/>
    <x v="1"/>
    <x v="8"/>
    <x v="688"/>
    <x v="0"/>
    <x v="3"/>
    <x v="1"/>
    <x v="3"/>
    <n v="3.3000000000000002E-2"/>
    <n v="3454.44"/>
    <x v="336"/>
  </r>
  <r>
    <s v="Daphne Francillo"/>
    <x v="0"/>
    <x v="7"/>
    <x v="689"/>
    <x v="0"/>
    <x v="3"/>
    <x v="0"/>
    <x v="1"/>
    <n v="0.04"/>
    <n v="2534.8000000000002"/>
    <x v="336"/>
  </r>
  <r>
    <s v="Kissiah Maydway"/>
    <x v="0"/>
    <x v="9"/>
    <x v="314"/>
    <x v="0"/>
    <x v="1"/>
    <x v="1"/>
    <x v="3"/>
    <n v="5.8000000000000003E-2"/>
    <n v="6174.68"/>
    <x v="336"/>
  </r>
  <r>
    <s v="Trix Lutsch"/>
    <x v="0"/>
    <x v="5"/>
    <x v="690"/>
    <x v="0"/>
    <x v="3"/>
    <x v="1"/>
    <x v="3"/>
    <n v="2.4E-2"/>
    <n v="2553.6"/>
    <x v="336"/>
  </r>
  <r>
    <s v="Carolin Fieldstone"/>
    <x v="1"/>
    <x v="11"/>
    <x v="691"/>
    <x v="1"/>
    <x v="3"/>
    <x v="0"/>
    <x v="5"/>
    <n v="3.5000000000000003E-2"/>
    <n v="1292.2"/>
    <x v="336"/>
  </r>
  <r>
    <s v="Dulsea Folkes"/>
    <x v="1"/>
    <x v="10"/>
    <x v="529"/>
    <x v="2"/>
    <x v="3"/>
    <x v="0"/>
    <x v="4"/>
    <n v="2.3E-2"/>
    <n v="969.68"/>
    <x v="336"/>
  </r>
  <r>
    <s v="Corabel Luberto"/>
    <x v="1"/>
    <x v="4"/>
    <x v="692"/>
    <x v="1"/>
    <x v="3"/>
    <x v="0"/>
    <x v="2"/>
    <n v="2.7E-2"/>
    <n v="1561.1399999999999"/>
    <x v="336"/>
  </r>
  <r>
    <s v="Nicola Kiely"/>
    <x v="1"/>
    <x v="5"/>
    <x v="693"/>
    <x v="1"/>
    <x v="3"/>
    <x v="1"/>
    <x v="9"/>
    <n v="2.4E-2"/>
    <n v="2249.7600000000002"/>
    <x v="336"/>
  </r>
  <r>
    <s v="Rey Chartman"/>
    <x v="1"/>
    <x v="7"/>
    <x v="694"/>
    <x v="1"/>
    <x v="2"/>
    <x v="1"/>
    <x v="9"/>
    <n v="1.9E-2"/>
    <n v="1785.24"/>
    <x v="336"/>
  </r>
  <r>
    <s v="Israel Farndon"/>
    <x v="0"/>
    <x v="11"/>
    <x v="695"/>
    <x v="0"/>
    <x v="3"/>
    <x v="1"/>
    <x v="3"/>
    <n v="3.5000000000000003E-2"/>
    <n v="3752.7000000000003"/>
    <x v="336"/>
  </r>
  <r>
    <s v="Felipe Parkman"/>
    <x v="1"/>
    <x v="7"/>
    <x v="696"/>
    <x v="2"/>
    <x v="0"/>
    <x v="1"/>
    <x v="9"/>
    <n v="6.3E-2"/>
    <n v="5679.45"/>
    <x v="336"/>
  </r>
  <r>
    <s v="Margit Kunze"/>
    <x v="0"/>
    <x v="1"/>
    <x v="697"/>
    <x v="2"/>
    <x v="1"/>
    <x v="1"/>
    <x v="9"/>
    <n v="4.2999999999999997E-2"/>
    <n v="4042.8599999999997"/>
    <x v="336"/>
  </r>
  <r>
    <s v="Oliy Feeney"/>
    <x v="1"/>
    <x v="11"/>
    <x v="698"/>
    <x v="0"/>
    <x v="1"/>
    <x v="0"/>
    <x v="4"/>
    <n v="5.8000000000000003E-2"/>
    <n v="2492.2600000000002"/>
    <x v="336"/>
  </r>
  <r>
    <s v="Sandie Anthonies"/>
    <x v="0"/>
    <x v="2"/>
    <x v="699"/>
    <x v="1"/>
    <x v="3"/>
    <x v="0"/>
    <x v="5"/>
    <n v="2.1000000000000001E-2"/>
    <n v="701.61"/>
    <x v="336"/>
  </r>
  <r>
    <s v="Anni Dinse"/>
    <x v="0"/>
    <x v="6"/>
    <x v="700"/>
    <x v="0"/>
    <x v="3"/>
    <x v="1"/>
    <x v="6"/>
    <n v="3.2000000000000001E-2"/>
    <n v="3829.44"/>
    <x v="336"/>
  </r>
  <r>
    <s v="Gaultiero Have"/>
    <x v="0"/>
    <x v="9"/>
    <x v="701"/>
    <x v="1"/>
    <x v="3"/>
    <x v="1"/>
    <x v="6"/>
    <n v="0.02"/>
    <n v="2307.6"/>
    <x v="336"/>
  </r>
  <r>
    <s v="Corinna Griffiths"/>
    <x v="0"/>
    <x v="3"/>
    <x v="702"/>
    <x v="1"/>
    <x v="1"/>
    <x v="0"/>
    <x v="7"/>
    <n v="4.9000000000000002E-2"/>
    <n v="3675.4900000000002"/>
    <x v="336"/>
  </r>
  <r>
    <s v="Cherlyn Barter"/>
    <x v="1"/>
    <x v="9"/>
    <x v="703"/>
    <x v="2"/>
    <x v="1"/>
    <x v="1"/>
    <x v="3"/>
    <n v="5.8000000000000003E-2"/>
    <n v="6038.96"/>
    <x v="336"/>
  </r>
  <r>
    <s v="Shea Mix"/>
    <x v="0"/>
    <x v="8"/>
    <x v="704"/>
    <x v="0"/>
    <x v="4"/>
    <x v="0"/>
    <x v="0"/>
    <n v="5.0000000000000001E-3"/>
    <n v="413.40000000000003"/>
    <x v="336"/>
  </r>
  <r>
    <s v="Leonidas Cavaney"/>
    <x v="0"/>
    <x v="9"/>
    <x v="705"/>
    <x v="1"/>
    <x v="4"/>
    <x v="0"/>
    <x v="2"/>
    <n v="5.0000000000000001E-3"/>
    <n v="261.25"/>
    <x v="336"/>
  </r>
  <r>
    <s v="Tallie Chaikovski"/>
    <x v="0"/>
    <x v="0"/>
    <x v="706"/>
    <x v="0"/>
    <x v="3"/>
    <x v="0"/>
    <x v="0"/>
    <n v="2.1000000000000001E-2"/>
    <n v="1746.99"/>
    <x v="336"/>
  </r>
  <r>
    <s v="Andria Kimpton"/>
    <x v="0"/>
    <x v="6"/>
    <x v="527"/>
    <x v="1"/>
    <x v="3"/>
    <x v="0"/>
    <x v="1"/>
    <n v="3.2000000000000001E-2"/>
    <n v="2211.84"/>
    <x v="336"/>
  </r>
  <r>
    <s v="Codie Gaunson"/>
    <x v="0"/>
    <x v="9"/>
    <x v="707"/>
    <x v="2"/>
    <x v="2"/>
    <x v="0"/>
    <x v="0"/>
    <n v="1.2E-2"/>
    <n v="1003.08"/>
    <x v="336"/>
  </r>
  <r>
    <s v="Kaine Padly"/>
    <x v="0"/>
    <x v="8"/>
    <x v="708"/>
    <x v="2"/>
    <x v="0"/>
    <x v="1"/>
    <x v="3"/>
    <n v="8.4000000000000005E-2"/>
    <n v="9046.8000000000011"/>
    <x v="336"/>
  </r>
  <r>
    <s v="Freda Legan"/>
    <x v="1"/>
    <x v="0"/>
    <x v="709"/>
    <x v="1"/>
    <x v="3"/>
    <x v="1"/>
    <x v="3"/>
    <n v="2.1000000000000001E-2"/>
    <n v="2144.73"/>
    <x v="336"/>
  </r>
  <r>
    <s v="Hiram Merkle"/>
    <x v="0"/>
    <x v="2"/>
    <x v="710"/>
    <x v="1"/>
    <x v="3"/>
    <x v="1"/>
    <x v="6"/>
    <n v="2.1000000000000001E-2"/>
    <n v="2437.8900000000003"/>
    <x v="336"/>
  </r>
  <r>
    <s v="Christos Wintle"/>
    <x v="0"/>
    <x v="1"/>
    <x v="711"/>
    <x v="0"/>
    <x v="1"/>
    <x v="0"/>
    <x v="7"/>
    <n v="4.2999999999999997E-2"/>
    <n v="3197.4799999999996"/>
    <x v="336"/>
  </r>
  <r>
    <s v="Adrianne Gave"/>
    <x v="0"/>
    <x v="1"/>
    <x v="712"/>
    <x v="0"/>
    <x v="2"/>
    <x v="0"/>
    <x v="7"/>
    <n v="1.0999999999999999E-2"/>
    <n v="862.83999999999992"/>
    <x v="336"/>
  </r>
  <r>
    <s v="Warner Carwithan"/>
    <x v="1"/>
    <x v="3"/>
    <x v="713"/>
    <x v="1"/>
    <x v="1"/>
    <x v="1"/>
    <x v="6"/>
    <n v="4.9000000000000002E-2"/>
    <n v="5574.24"/>
    <x v="336"/>
  </r>
  <r>
    <s v="Appolonia Snook"/>
    <x v="1"/>
    <x v="10"/>
    <x v="714"/>
    <x v="1"/>
    <x v="3"/>
    <x v="1"/>
    <x v="9"/>
    <n v="2.3E-2"/>
    <n v="2159.2399999999998"/>
    <x v="336"/>
  </r>
  <r>
    <s v="Alikee Jecock"/>
    <x v="1"/>
    <x v="2"/>
    <x v="715"/>
    <x v="1"/>
    <x v="2"/>
    <x v="0"/>
    <x v="0"/>
    <n v="1.9E-2"/>
    <n v="1615"/>
    <x v="336"/>
  </r>
  <r>
    <s v="Shay Chasney"/>
    <x v="0"/>
    <x v="4"/>
    <x v="716"/>
    <x v="0"/>
    <x v="3"/>
    <x v="0"/>
    <x v="7"/>
    <n v="2.7E-2"/>
    <n v="1958.85"/>
    <x v="336"/>
  </r>
  <r>
    <s v="Trey Jurges"/>
    <x v="1"/>
    <x v="2"/>
    <x v="717"/>
    <x v="1"/>
    <x v="2"/>
    <x v="0"/>
    <x v="7"/>
    <n v="1.9E-2"/>
    <n v="1374.84"/>
    <x v="336"/>
  </r>
  <r>
    <s v="Tracy Renad"/>
    <x v="1"/>
    <x v="9"/>
    <x v="718"/>
    <x v="2"/>
    <x v="3"/>
    <x v="1"/>
    <x v="6"/>
    <n v="0.02"/>
    <n v="2297.8000000000002"/>
    <x v="336"/>
  </r>
  <r>
    <s v="Sarajane Peachey"/>
    <x v="1"/>
    <x v="11"/>
    <x v="719"/>
    <x v="2"/>
    <x v="2"/>
    <x v="1"/>
    <x v="3"/>
    <n v="1.2999999999999999E-2"/>
    <n v="1398.54"/>
    <x v="336"/>
  </r>
  <r>
    <s v="Bili Sizey"/>
    <x v="0"/>
    <x v="8"/>
    <x v="720"/>
    <x v="2"/>
    <x v="3"/>
    <x v="0"/>
    <x v="5"/>
    <n v="3.3000000000000002E-2"/>
    <n v="1189.3200000000002"/>
    <x v="336"/>
  </r>
  <r>
    <s v="Shaun Kyrkeman"/>
    <x v="0"/>
    <x v="6"/>
    <x v="721"/>
    <x v="1"/>
    <x v="3"/>
    <x v="0"/>
    <x v="5"/>
    <n v="3.2000000000000001E-2"/>
    <n v="1120.32"/>
    <x v="336"/>
  </r>
  <r>
    <s v="Leena Bruckshaw"/>
    <x v="0"/>
    <x v="8"/>
    <x v="722"/>
    <x v="0"/>
    <x v="3"/>
    <x v="0"/>
    <x v="7"/>
    <n v="3.3000000000000002E-2"/>
    <n v="2451.2400000000002"/>
    <x v="336"/>
  </r>
  <r>
    <s v="Benni Simounet"/>
    <x v="0"/>
    <x v="8"/>
    <x v="723"/>
    <x v="0"/>
    <x v="4"/>
    <x v="1"/>
    <x v="6"/>
    <n v="5.0000000000000001E-3"/>
    <n v="578.95000000000005"/>
    <x v="336"/>
  </r>
  <r>
    <s v="Kay Edling"/>
    <x v="0"/>
    <x v="3"/>
    <x v="724"/>
    <x v="0"/>
    <x v="3"/>
    <x v="0"/>
    <x v="5"/>
    <n v="2.8000000000000001E-2"/>
    <n v="1073.24"/>
    <x v="336"/>
  </r>
  <r>
    <s v="Shayne Stegel"/>
    <x v="0"/>
    <x v="5"/>
    <x v="725"/>
    <x v="2"/>
    <x v="0"/>
    <x v="0"/>
    <x v="7"/>
    <n v="7.2999999999999995E-2"/>
    <n v="5129.71"/>
    <x v="336"/>
  </r>
  <r>
    <s v="Floyd Cowgill"/>
    <x v="0"/>
    <x v="3"/>
    <x v="726"/>
    <x v="1"/>
    <x v="3"/>
    <x v="0"/>
    <x v="5"/>
    <n v="2.8000000000000001E-2"/>
    <n v="1037.68"/>
    <x v="336"/>
  </r>
  <r>
    <s v="William Reeveley"/>
    <x v="0"/>
    <x v="7"/>
    <x v="419"/>
    <x v="2"/>
    <x v="1"/>
    <x v="0"/>
    <x v="2"/>
    <n v="5.8999999999999997E-2"/>
    <n v="3178.33"/>
    <x v="336"/>
  </r>
  <r>
    <s v="Inger Chapelhow"/>
    <x v="1"/>
    <x v="8"/>
    <x v="555"/>
    <x v="2"/>
    <x v="1"/>
    <x v="0"/>
    <x v="0"/>
    <n v="5.3999999999999999E-2"/>
    <n v="4552.74"/>
    <x v="336"/>
  </r>
  <r>
    <s v="Brien Boise"/>
    <x v="1"/>
    <x v="8"/>
    <x v="727"/>
    <x v="1"/>
    <x v="0"/>
    <x v="0"/>
    <x v="2"/>
    <n v="8.4000000000000005E-2"/>
    <n v="4880.4000000000005"/>
    <x v="336"/>
  </r>
  <r>
    <s v="Pancho De Ortega"/>
    <x v="0"/>
    <x v="3"/>
    <x v="728"/>
    <x v="1"/>
    <x v="0"/>
    <x v="1"/>
    <x v="9"/>
    <n v="7.5999999999999998E-2"/>
    <n v="7583.28"/>
    <x v="336"/>
  </r>
  <r>
    <s v="Edd MacKnockiter"/>
    <x v="0"/>
    <x v="9"/>
    <x v="729"/>
    <x v="0"/>
    <x v="2"/>
    <x v="1"/>
    <x v="6"/>
    <n v="1.2E-2"/>
    <n v="1428.24"/>
    <x v="336"/>
  </r>
  <r>
    <s v="Hobie Stockbridge"/>
    <x v="0"/>
    <x v="1"/>
    <x v="730"/>
    <x v="0"/>
    <x v="1"/>
    <x v="1"/>
    <x v="9"/>
    <n v="4.2999999999999997E-2"/>
    <n v="3996.4199999999996"/>
    <x v="336"/>
  </r>
  <r>
    <s v="Caro Hainsworth"/>
    <x v="0"/>
    <x v="11"/>
    <x v="731"/>
    <x v="1"/>
    <x v="1"/>
    <x v="0"/>
    <x v="7"/>
    <n v="5.8000000000000003E-2"/>
    <n v="4493.26"/>
    <x v="336"/>
  </r>
  <r>
    <s v="Nicolis Winspire"/>
    <x v="0"/>
    <x v="1"/>
    <x v="732"/>
    <x v="0"/>
    <x v="1"/>
    <x v="0"/>
    <x v="4"/>
    <n v="4.2999999999999997E-2"/>
    <n v="1962.9499999999998"/>
    <x v="336"/>
  </r>
  <r>
    <s v="Niko MacGille"/>
    <x v="1"/>
    <x v="1"/>
    <x v="733"/>
    <x v="0"/>
    <x v="3"/>
    <x v="0"/>
    <x v="0"/>
    <n v="3.5000000000000003E-2"/>
    <n v="3095.05"/>
    <x v="336"/>
  </r>
  <r>
    <s v="Evanne Levens"/>
    <x v="0"/>
    <x v="4"/>
    <x v="734"/>
    <x v="1"/>
    <x v="1"/>
    <x v="0"/>
    <x v="5"/>
    <n v="5.3999999999999999E-2"/>
    <n v="1991.52"/>
    <x v="336"/>
  </r>
  <r>
    <s v="Trix Lutsch"/>
    <x v="0"/>
    <x v="5"/>
    <x v="690"/>
    <x v="2"/>
    <x v="2"/>
    <x v="1"/>
    <x v="3"/>
    <n v="1.7999999999999999E-2"/>
    <n v="1915.1999999999998"/>
    <x v="336"/>
  </r>
  <r>
    <s v="Michale Rolf"/>
    <x v="0"/>
    <x v="10"/>
    <x v="735"/>
    <x v="0"/>
    <x v="0"/>
    <x v="1"/>
    <x v="6"/>
    <n v="7.1999999999999995E-2"/>
    <n v="8051.0399999999991"/>
    <x v="336"/>
  </r>
  <r>
    <s v="Cecilla Northen"/>
    <x v="0"/>
    <x v="4"/>
    <x v="736"/>
    <x v="2"/>
    <x v="3"/>
    <x v="1"/>
    <x v="9"/>
    <n v="2.7E-2"/>
    <n v="2507.4899999999998"/>
    <x v="336"/>
  </r>
  <r>
    <s v="Cyrillus Garci"/>
    <x v="0"/>
    <x v="5"/>
    <x v="737"/>
    <x v="0"/>
    <x v="3"/>
    <x v="1"/>
    <x v="3"/>
    <n v="2.4E-2"/>
    <n v="2408.64"/>
    <x v="336"/>
  </r>
  <r>
    <s v="Dayle O'Luney"/>
    <x v="1"/>
    <x v="8"/>
    <x v="532"/>
    <x v="0"/>
    <x v="3"/>
    <x v="0"/>
    <x v="4"/>
    <n v="3.3000000000000002E-2"/>
    <n v="1542.75"/>
    <x v="336"/>
  </r>
  <r>
    <s v="Gunar Cockshoot"/>
    <x v="0"/>
    <x v="5"/>
    <x v="738"/>
    <x v="2"/>
    <x v="1"/>
    <x v="0"/>
    <x v="4"/>
    <n v="0.05"/>
    <n v="2447.5"/>
    <x v="336"/>
  </r>
  <r>
    <s v="Silva Monte"/>
    <x v="0"/>
    <x v="0"/>
    <x v="739"/>
    <x v="2"/>
    <x v="2"/>
    <x v="0"/>
    <x v="2"/>
    <n v="1.2E-2"/>
    <n v="633.72"/>
    <x v="336"/>
  </r>
  <r>
    <s v="Hans Bucke"/>
    <x v="0"/>
    <x v="2"/>
    <x v="740"/>
    <x v="1"/>
    <x v="4"/>
    <x v="0"/>
    <x v="7"/>
    <n v="5.0000000000000001E-3"/>
    <n v="392.8"/>
    <x v="336"/>
  </r>
  <r>
    <s v="Elia Cockton"/>
    <x v="1"/>
    <x v="3"/>
    <x v="741"/>
    <x v="1"/>
    <x v="3"/>
    <x v="0"/>
    <x v="7"/>
    <n v="2.8000000000000001E-2"/>
    <n v="2107.84"/>
    <x v="336"/>
  </r>
  <r>
    <s v="Freddy Linford"/>
    <x v="1"/>
    <x v="7"/>
    <x v="742"/>
    <x v="1"/>
    <x v="2"/>
    <x v="1"/>
    <x v="9"/>
    <n v="1.9E-2"/>
    <n v="1769.47"/>
    <x v="336"/>
  </r>
  <r>
    <s v="Gwenore Scotchmer"/>
    <x v="1"/>
    <x v="5"/>
    <x v="743"/>
    <x v="1"/>
    <x v="4"/>
    <x v="1"/>
    <x v="3"/>
    <n v="5.0000000000000001E-3"/>
    <n v="526.45000000000005"/>
    <x v="336"/>
  </r>
  <r>
    <s v="Desi Peniman"/>
    <x v="1"/>
    <x v="2"/>
    <x v="162"/>
    <x v="1"/>
    <x v="3"/>
    <x v="0"/>
    <x v="5"/>
    <n v="2.1000000000000001E-2"/>
    <n v="652.89"/>
    <x v="336"/>
  </r>
  <r>
    <s v="Allyce Hincham"/>
    <x v="0"/>
    <x v="5"/>
    <x v="744"/>
    <x v="0"/>
    <x v="3"/>
    <x v="1"/>
    <x v="3"/>
    <n v="2.4E-2"/>
    <n v="2434.08"/>
    <x v="336"/>
  </r>
  <r>
    <s v="Juanita Trembey"/>
    <x v="2"/>
    <x v="5"/>
    <x v="745"/>
    <x v="1"/>
    <x v="0"/>
    <x v="0"/>
    <x v="2"/>
    <n v="7.2999999999999995E-2"/>
    <n v="3998.9399999999996"/>
    <x v="336"/>
  </r>
  <r>
    <s v="Lincoln Cord"/>
    <x v="1"/>
    <x v="3"/>
    <x v="746"/>
    <x v="2"/>
    <x v="0"/>
    <x v="0"/>
    <x v="1"/>
    <n v="7.5999999999999998E-2"/>
    <n v="4830.5599999999995"/>
    <x v="336"/>
  </r>
  <r>
    <s v="Kerwin Blakely"/>
    <x v="0"/>
    <x v="8"/>
    <x v="747"/>
    <x v="0"/>
    <x v="2"/>
    <x v="0"/>
    <x v="1"/>
    <n v="0.02"/>
    <n v="1369.6000000000001"/>
    <x v="336"/>
  </r>
  <r>
    <s v="Granny Spencelayh"/>
    <x v="0"/>
    <x v="2"/>
    <x v="748"/>
    <x v="2"/>
    <x v="3"/>
    <x v="1"/>
    <x v="9"/>
    <n v="2.1000000000000001E-2"/>
    <n v="2088.6600000000003"/>
    <x v="336"/>
  </r>
  <r>
    <s v="Collin Jagson"/>
    <x v="0"/>
    <x v="10"/>
    <x v="749"/>
    <x v="2"/>
    <x v="2"/>
    <x v="1"/>
    <x v="3"/>
    <n v="1.4999999999999999E-2"/>
    <n v="1506.3"/>
    <x v="336"/>
  </r>
  <r>
    <s v="Monti Burdus"/>
    <x v="1"/>
    <x v="4"/>
    <x v="750"/>
    <x v="2"/>
    <x v="3"/>
    <x v="0"/>
    <x v="5"/>
    <n v="2.7E-2"/>
    <n v="1070.55"/>
    <x v="336"/>
  </r>
  <r>
    <s v="Konstantin Timblett"/>
    <x v="1"/>
    <x v="7"/>
    <x v="751"/>
    <x v="2"/>
    <x v="3"/>
    <x v="0"/>
    <x v="2"/>
    <n v="0.04"/>
    <n v="2250"/>
    <x v="336"/>
  </r>
  <r>
    <s v="Fax Scotland"/>
    <x v="1"/>
    <x v="11"/>
    <x v="752"/>
    <x v="2"/>
    <x v="3"/>
    <x v="0"/>
    <x v="2"/>
    <n v="3.5000000000000003E-2"/>
    <n v="2017.4"/>
    <x v="336"/>
  </r>
  <r>
    <s v="Isidora Guido"/>
    <x v="0"/>
    <x v="1"/>
    <x v="753"/>
    <x v="2"/>
    <x v="0"/>
    <x v="0"/>
    <x v="4"/>
    <n v="6.0999999999999999E-2"/>
    <n v="2632.15"/>
    <x v="336"/>
  </r>
  <r>
    <s v="Yoshiko Tamblingson"/>
    <x v="0"/>
    <x v="0"/>
    <x v="754"/>
    <x v="1"/>
    <x v="1"/>
    <x v="0"/>
    <x v="8"/>
    <n v="5.0999999999999997E-2"/>
    <n v="1509.09"/>
    <x v="336"/>
  </r>
  <r>
    <s v="Barri Teacy"/>
    <x v="1"/>
    <x v="9"/>
    <x v="755"/>
    <x v="0"/>
    <x v="3"/>
    <x v="0"/>
    <x v="0"/>
    <n v="0.02"/>
    <n v="1724.8"/>
    <x v="336"/>
  </r>
  <r>
    <s v="Alisha Bloschke"/>
    <x v="2"/>
    <x v="6"/>
    <x v="756"/>
    <x v="2"/>
    <x v="3"/>
    <x v="0"/>
    <x v="5"/>
    <n v="3.2000000000000001E-2"/>
    <n v="1167.3600000000001"/>
    <x v="336"/>
  </r>
  <r>
    <s v="Adi Seawright"/>
    <x v="1"/>
    <x v="11"/>
    <x v="757"/>
    <x v="1"/>
    <x v="4"/>
    <x v="0"/>
    <x v="4"/>
    <n v="5.0000000000000001E-3"/>
    <n v="242.95000000000002"/>
    <x v="336"/>
  </r>
  <r>
    <s v="Eward Astlett"/>
    <x v="0"/>
    <x v="1"/>
    <x v="758"/>
    <x v="0"/>
    <x v="3"/>
    <x v="0"/>
    <x v="4"/>
    <n v="3.5000000000000003E-2"/>
    <n v="1458.45"/>
    <x v="336"/>
  </r>
  <r>
    <s v="Chauncey Schild"/>
    <x v="1"/>
    <x v="3"/>
    <x v="205"/>
    <x v="0"/>
    <x v="0"/>
    <x v="1"/>
    <x v="3"/>
    <n v="7.5999999999999998E-2"/>
    <n v="8157.84"/>
    <x v="336"/>
  </r>
  <r>
    <s v="Beverie Moffet"/>
    <x v="1"/>
    <x v="3"/>
    <x v="673"/>
    <x v="1"/>
    <x v="3"/>
    <x v="0"/>
    <x v="7"/>
    <n v="2.8000000000000001E-2"/>
    <n v="2127.16"/>
    <x v="336"/>
  </r>
  <r>
    <s v="Katey Cadany"/>
    <x v="0"/>
    <x v="10"/>
    <x v="759"/>
    <x v="2"/>
    <x v="4"/>
    <x v="1"/>
    <x v="9"/>
    <n v="5.0000000000000001E-3"/>
    <n v="460.05"/>
    <x v="336"/>
  </r>
  <r>
    <s v="Alida Welman"/>
    <x v="0"/>
    <x v="4"/>
    <x v="70"/>
    <x v="0"/>
    <x v="2"/>
    <x v="0"/>
    <x v="1"/>
    <n v="1.2999999999999999E-2"/>
    <n v="908.18"/>
    <x v="336"/>
  </r>
  <r>
    <s v="Nicole Blowfelde"/>
    <x v="1"/>
    <x v="7"/>
    <x v="760"/>
    <x v="1"/>
    <x v="0"/>
    <x v="0"/>
    <x v="2"/>
    <n v="6.3E-2"/>
    <n v="3752.28"/>
    <x v="336"/>
  </r>
  <r>
    <s v="Kelley Rounds"/>
    <x v="1"/>
    <x v="1"/>
    <x v="761"/>
    <x v="1"/>
    <x v="3"/>
    <x v="1"/>
    <x v="6"/>
    <n v="3.5000000000000003E-2"/>
    <n v="4018.3500000000004"/>
    <x v="336"/>
  </r>
  <r>
    <s v="Layton Kierans"/>
    <x v="0"/>
    <x v="4"/>
    <x v="762"/>
    <x v="1"/>
    <x v="4"/>
    <x v="1"/>
    <x v="6"/>
    <n v="5.0000000000000001E-3"/>
    <n v="568.95000000000005"/>
    <x v="336"/>
  </r>
  <r>
    <s v="Hedwiga Ingarfield"/>
    <x v="1"/>
    <x v="2"/>
    <x v="763"/>
    <x v="1"/>
    <x v="3"/>
    <x v="0"/>
    <x v="5"/>
    <n v="2.1000000000000001E-2"/>
    <n v="803.25"/>
    <x v="336"/>
  </r>
  <r>
    <s v="Amandy Jope"/>
    <x v="0"/>
    <x v="9"/>
    <x v="764"/>
    <x v="2"/>
    <x v="3"/>
    <x v="1"/>
    <x v="9"/>
    <n v="0.02"/>
    <n v="1992.6000000000001"/>
    <x v="336"/>
  </r>
  <r>
    <s v="Tarrah Wordsworth"/>
    <x v="1"/>
    <x v="6"/>
    <x v="765"/>
    <x v="2"/>
    <x v="2"/>
    <x v="0"/>
    <x v="0"/>
    <n v="0.01"/>
    <n v="863.4"/>
    <x v="336"/>
  </r>
  <r>
    <s v="Fairfax Wallsam"/>
    <x v="2"/>
    <x v="0"/>
    <x v="766"/>
    <x v="2"/>
    <x v="3"/>
    <x v="0"/>
    <x v="0"/>
    <n v="2.1000000000000001E-2"/>
    <n v="1860.39"/>
    <x v="336"/>
  </r>
  <r>
    <s v="Chelsea Itzak"/>
    <x v="0"/>
    <x v="3"/>
    <x v="767"/>
    <x v="1"/>
    <x v="3"/>
    <x v="0"/>
    <x v="1"/>
    <n v="2.8000000000000001E-2"/>
    <n v="1710.8"/>
    <x v="336"/>
  </r>
  <r>
    <s v="Craggie Whistlecraft"/>
    <x v="0"/>
    <x v="6"/>
    <x v="768"/>
    <x v="2"/>
    <x v="3"/>
    <x v="0"/>
    <x v="7"/>
    <n v="3.2000000000000001E-2"/>
    <n v="2279.6799999999998"/>
    <x v="336"/>
  </r>
  <r>
    <s v="Faina Durand"/>
    <x v="0"/>
    <x v="0"/>
    <x v="769"/>
    <x v="1"/>
    <x v="4"/>
    <x v="1"/>
    <x v="6"/>
    <n v="5.0000000000000001E-3"/>
    <n v="573.25"/>
    <x v="336"/>
  </r>
  <r>
    <s v="Joella Maevela"/>
    <x v="1"/>
    <x v="0"/>
    <x v="27"/>
    <x v="1"/>
    <x v="1"/>
    <x v="0"/>
    <x v="7"/>
    <n v="5.0999999999999997E-2"/>
    <n v="3886.7099999999996"/>
    <x v="336"/>
  </r>
  <r>
    <s v="Virginia McConville"/>
    <x v="1"/>
    <x v="4"/>
    <x v="770"/>
    <x v="2"/>
    <x v="0"/>
    <x v="0"/>
    <x v="7"/>
    <n v="7.5999999999999998E-2"/>
    <n v="5844.4"/>
    <x v="336"/>
  </r>
  <r>
    <s v="Candy Aindrais"/>
    <x v="1"/>
    <x v="5"/>
    <x v="771"/>
    <x v="0"/>
    <x v="0"/>
    <x v="1"/>
    <x v="6"/>
    <n v="7.2999999999999995E-2"/>
    <n v="8511.07"/>
    <x v="336"/>
  </r>
  <r>
    <s v="Allene Gobbet"/>
    <x v="1"/>
    <x v="1"/>
    <x v="772"/>
    <x v="2"/>
    <x v="3"/>
    <x v="0"/>
    <x v="7"/>
    <n v="3.5000000000000003E-2"/>
    <n v="2743.65"/>
    <x v="336"/>
  </r>
  <r>
    <s v="Ruthanne Beadnell"/>
    <x v="1"/>
    <x v="9"/>
    <x v="773"/>
    <x v="1"/>
    <x v="2"/>
    <x v="1"/>
    <x v="3"/>
    <n v="1.2E-2"/>
    <n v="1243.32"/>
    <x v="336"/>
  </r>
  <r>
    <s v="Damien Netley"/>
    <x v="0"/>
    <x v="1"/>
    <x v="774"/>
    <x v="2"/>
    <x v="1"/>
    <x v="1"/>
    <x v="9"/>
    <n v="4.2999999999999997E-2"/>
    <n v="4218.7299999999996"/>
    <x v="336"/>
  </r>
  <r>
    <s v="Curtice Advani"/>
    <x v="0"/>
    <x v="6"/>
    <x v="558"/>
    <x v="0"/>
    <x v="1"/>
    <x v="0"/>
    <x v="2"/>
    <n v="4.1000000000000002E-2"/>
    <n v="2452.21"/>
    <x v="336"/>
  </r>
  <r>
    <s v="Madge McCloughen"/>
    <x v="2"/>
    <x v="7"/>
    <x v="620"/>
    <x v="1"/>
    <x v="3"/>
    <x v="1"/>
    <x v="9"/>
    <n v="0.04"/>
    <n v="3652.4"/>
    <x v="336"/>
  </r>
  <r>
    <s v="Frasier Straw"/>
    <x v="0"/>
    <x v="5"/>
    <x v="775"/>
    <x v="0"/>
    <x v="3"/>
    <x v="0"/>
    <x v="7"/>
    <n v="2.4E-2"/>
    <n v="1712.88"/>
    <x v="336"/>
  </r>
  <r>
    <s v="Husein Augar"/>
    <x v="1"/>
    <x v="11"/>
    <x v="776"/>
    <x v="1"/>
    <x v="3"/>
    <x v="0"/>
    <x v="1"/>
    <n v="3.5000000000000003E-2"/>
    <n v="2376.8500000000004"/>
    <x v="336"/>
  </r>
  <r>
    <s v="Shaylyn Ransbury"/>
    <x v="1"/>
    <x v="3"/>
    <x v="777"/>
    <x v="2"/>
    <x v="3"/>
    <x v="1"/>
    <x v="3"/>
    <n v="2.8000000000000001E-2"/>
    <n v="2810.36"/>
    <x v="336"/>
  </r>
  <r>
    <s v="Christoph Stretton"/>
    <x v="1"/>
    <x v="5"/>
    <x v="778"/>
    <x v="2"/>
    <x v="2"/>
    <x v="1"/>
    <x v="9"/>
    <n v="1.7999999999999999E-2"/>
    <n v="1624.32"/>
    <x v="336"/>
  </r>
  <r>
    <s v="Jordain Cyster"/>
    <x v="1"/>
    <x v="1"/>
    <x v="433"/>
    <x v="1"/>
    <x v="3"/>
    <x v="0"/>
    <x v="7"/>
    <n v="3.5000000000000003E-2"/>
    <n v="2655.4500000000003"/>
    <x v="336"/>
  </r>
  <r>
    <s v="Adey Ryal"/>
    <x v="1"/>
    <x v="2"/>
    <x v="243"/>
    <x v="0"/>
    <x v="3"/>
    <x v="0"/>
    <x v="5"/>
    <n v="2.1000000000000001E-2"/>
    <n v="682.5"/>
    <x v="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4:B28" firstHeaderRow="1" firstDataRow="1" firstDataCol="1"/>
  <pivotFields count="11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338">
        <item x="36"/>
        <item x="87"/>
        <item x="56"/>
        <item x="83"/>
        <item x="275"/>
        <item x="165"/>
        <item x="26"/>
        <item x="132"/>
        <item x="311"/>
        <item x="292"/>
        <item x="167"/>
        <item x="183"/>
        <item x="303"/>
        <item x="302"/>
        <item x="250"/>
        <item x="280"/>
        <item x="332"/>
        <item x="187"/>
        <item x="117"/>
        <item x="262"/>
        <item x="299"/>
        <item x="205"/>
        <item x="78"/>
        <item x="93"/>
        <item x="42"/>
        <item x="176"/>
        <item x="94"/>
        <item x="22"/>
        <item x="31"/>
        <item x="8"/>
        <item x="137"/>
        <item x="273"/>
        <item x="118"/>
        <item x="297"/>
        <item x="326"/>
        <item x="310"/>
        <item x="144"/>
        <item x="146"/>
        <item x="100"/>
        <item x="67"/>
        <item x="63"/>
        <item x="5"/>
        <item x="255"/>
        <item x="234"/>
        <item x="259"/>
        <item x="126"/>
        <item x="112"/>
        <item x="163"/>
        <item x="150"/>
        <item x="151"/>
        <item x="108"/>
        <item x="7"/>
        <item x="180"/>
        <item x="186"/>
        <item x="239"/>
        <item x="279"/>
        <item x="103"/>
        <item x="17"/>
        <item x="155"/>
        <item x="143"/>
        <item x="233"/>
        <item x="88"/>
        <item x="177"/>
        <item x="199"/>
        <item x="173"/>
        <item x="127"/>
        <item x="38"/>
        <item x="240"/>
        <item x="244"/>
        <item x="215"/>
        <item x="242"/>
        <item x="241"/>
        <item x="133"/>
        <item x="62"/>
        <item x="312"/>
        <item x="139"/>
        <item x="274"/>
        <item x="71"/>
        <item x="50"/>
        <item x="323"/>
        <item x="114"/>
        <item x="219"/>
        <item x="32"/>
        <item x="214"/>
        <item x="73"/>
        <item x="44"/>
        <item x="298"/>
        <item x="76"/>
        <item x="104"/>
        <item x="61"/>
        <item x="237"/>
        <item x="149"/>
        <item x="57"/>
        <item x="152"/>
        <item x="130"/>
        <item x="322"/>
        <item x="200"/>
        <item x="213"/>
        <item x="110"/>
        <item x="105"/>
        <item x="49"/>
        <item x="2"/>
        <item x="128"/>
        <item x="90"/>
        <item x="222"/>
        <item x="68"/>
        <item x="156"/>
        <item x="286"/>
        <item x="246"/>
        <item x="223"/>
        <item x="175"/>
        <item x="228"/>
        <item x="18"/>
        <item x="248"/>
        <item x="37"/>
        <item x="122"/>
        <item x="227"/>
        <item x="19"/>
        <item x="220"/>
        <item x="309"/>
        <item x="107"/>
        <item x="287"/>
        <item x="261"/>
        <item x="208"/>
        <item x="284"/>
        <item x="289"/>
        <item x="84"/>
        <item x="134"/>
        <item x="29"/>
        <item x="257"/>
        <item x="136"/>
        <item x="120"/>
        <item x="1"/>
        <item x="140"/>
        <item x="315"/>
        <item x="142"/>
        <item x="52"/>
        <item x="70"/>
        <item x="13"/>
        <item x="281"/>
        <item x="129"/>
        <item x="330"/>
        <item x="159"/>
        <item x="258"/>
        <item x="264"/>
        <item x="314"/>
        <item x="188"/>
        <item x="245"/>
        <item x="113"/>
        <item x="201"/>
        <item x="235"/>
        <item x="170"/>
        <item x="321"/>
        <item x="212"/>
        <item x="247"/>
        <item x="66"/>
        <item x="288"/>
        <item x="54"/>
        <item x="184"/>
        <item x="141"/>
        <item x="249"/>
        <item x="225"/>
        <item x="25"/>
        <item x="16"/>
        <item x="33"/>
        <item x="263"/>
        <item x="269"/>
        <item x="221"/>
        <item x="300"/>
        <item x="204"/>
        <item x="27"/>
        <item x="174"/>
        <item x="91"/>
        <item x="189"/>
        <item x="306"/>
        <item x="319"/>
        <item x="35"/>
        <item x="178"/>
        <item x="185"/>
        <item x="59"/>
        <item x="194"/>
        <item x="260"/>
        <item x="202"/>
        <item x="266"/>
        <item x="207"/>
        <item x="293"/>
        <item x="51"/>
        <item x="270"/>
        <item x="34"/>
        <item x="197"/>
        <item x="46"/>
        <item x="45"/>
        <item x="256"/>
        <item x="10"/>
        <item x="271"/>
        <item x="125"/>
        <item x="317"/>
        <item x="123"/>
        <item x="171"/>
        <item x="203"/>
        <item x="111"/>
        <item x="209"/>
        <item x="276"/>
        <item x="164"/>
        <item x="41"/>
        <item x="40"/>
        <item x="160"/>
        <item x="98"/>
        <item x="77"/>
        <item x="135"/>
        <item x="9"/>
        <item x="121"/>
        <item x="283"/>
        <item x="162"/>
        <item x="278"/>
        <item x="182"/>
        <item x="92"/>
        <item x="238"/>
        <item x="85"/>
        <item x="316"/>
        <item x="138"/>
        <item x="277"/>
        <item x="80"/>
        <item x="253"/>
        <item x="181"/>
        <item x="329"/>
        <item x="0"/>
        <item x="198"/>
        <item x="334"/>
        <item x="124"/>
        <item x="116"/>
        <item x="282"/>
        <item x="333"/>
        <item x="166"/>
        <item x="60"/>
        <item x="89"/>
        <item x="96"/>
        <item x="74"/>
        <item x="217"/>
        <item x="335"/>
        <item x="307"/>
        <item x="168"/>
        <item x="252"/>
        <item x="119"/>
        <item x="193"/>
        <item x="192"/>
        <item x="65"/>
        <item x="101"/>
        <item x="294"/>
        <item x="169"/>
        <item x="106"/>
        <item x="313"/>
        <item x="190"/>
        <item x="131"/>
        <item x="231"/>
        <item x="153"/>
        <item x="158"/>
        <item x="58"/>
        <item x="229"/>
        <item x="206"/>
        <item x="232"/>
        <item x="11"/>
        <item x="296"/>
        <item x="172"/>
        <item x="328"/>
        <item x="64"/>
        <item x="191"/>
        <item x="3"/>
        <item x="154"/>
        <item x="320"/>
        <item x="285"/>
        <item x="216"/>
        <item x="86"/>
        <item x="195"/>
        <item x="272"/>
        <item x="4"/>
        <item x="72"/>
        <item x="82"/>
        <item x="226"/>
        <item x="210"/>
        <item x="295"/>
        <item x="268"/>
        <item x="243"/>
        <item x="331"/>
        <item x="79"/>
        <item x="23"/>
        <item x="14"/>
        <item x="55"/>
        <item x="53"/>
        <item x="12"/>
        <item x="157"/>
        <item x="147"/>
        <item x="308"/>
        <item x="290"/>
        <item x="196"/>
        <item x="327"/>
        <item x="148"/>
        <item x="254"/>
        <item x="267"/>
        <item x="218"/>
        <item x="28"/>
        <item x="291"/>
        <item x="95"/>
        <item x="24"/>
        <item x="81"/>
        <item x="48"/>
        <item x="251"/>
        <item x="305"/>
        <item x="6"/>
        <item x="97"/>
        <item x="43"/>
        <item x="39"/>
        <item x="69"/>
        <item x="21"/>
        <item x="15"/>
        <item x="211"/>
        <item x="75"/>
        <item x="304"/>
        <item x="115"/>
        <item x="265"/>
        <item x="301"/>
        <item x="102"/>
        <item x="145"/>
        <item x="109"/>
        <item x="224"/>
        <item x="47"/>
        <item x="161"/>
        <item x="230"/>
        <item x="30"/>
        <item x="179"/>
        <item x="99"/>
        <item x="20"/>
        <item x="325"/>
        <item x="236"/>
        <item x="324"/>
        <item x="318"/>
        <item x="336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compensation" fld="10" baseField="4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9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7:E12" firstHeaderRow="1" firstDataRow="2" firstDataCol="1"/>
  <pivotFields count="11"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1" subtotal="count" baseField="0" baseItem="0"/>
  </dataFields>
  <chartFormats count="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1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onus Amount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6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73:P85" firstHeaderRow="1" firstDataRow="2" firstDataCol="1"/>
  <pivotFields count="11"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11">
        <item x="3"/>
        <item x="6"/>
        <item x="8"/>
        <item x="5"/>
        <item x="4"/>
        <item x="2"/>
        <item x="1"/>
        <item x="7"/>
        <item x="0"/>
        <item x="9"/>
        <item t="default"/>
      </items>
    </pivotField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Location" fld="4" subtotal="count" baseField="0" baseItem="0"/>
  </dataFields>
  <chartFormats count="3"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5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72:D77" firstHeaderRow="1" firstDataRow="2" firstDataCol="1"/>
  <pivotFields count="11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om status" fld="6" subtotal="count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A50:AE64" firstHeaderRow="1" firstDataRow="2" firstDataCol="1"/>
  <pivotFields count="11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alary" fld="3" subtotal="average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3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50:O55" firstHeaderRow="1" firstDataRow="2" firstDataCol="1"/>
  <pivotFields count="11">
    <pivotField showAll="0"/>
    <pivotField axis="axisCol" showAll="0">
      <items count="4">
        <item x="1"/>
        <item x="0"/>
        <item x="2"/>
        <item t="default"/>
      </items>
    </pivotField>
    <pivotField showAll="0"/>
    <pivotField dataField="1" showAll="0">
      <items count="780">
        <item x="354"/>
        <item x="573"/>
        <item x="36"/>
        <item x="56"/>
        <item x="339"/>
        <item x="570"/>
        <item x="632"/>
        <item x="86"/>
        <item x="551"/>
        <item x="333"/>
        <item x="410"/>
        <item x="754"/>
        <item x="267"/>
        <item x="178"/>
        <item x="129"/>
        <item x="508"/>
        <item x="82"/>
        <item x="301"/>
        <item x="421"/>
        <item x="26"/>
        <item x="160"/>
        <item x="491"/>
        <item x="569"/>
        <item x="379"/>
        <item x="292"/>
        <item x="547"/>
        <item x="162"/>
        <item x="293"/>
        <item x="528"/>
        <item x="496"/>
        <item x="438"/>
        <item x="594"/>
        <item x="272"/>
        <item x="622"/>
        <item x="636"/>
        <item x="629"/>
        <item x="596"/>
        <item x="679"/>
        <item x="243"/>
        <item x="182"/>
        <item x="565"/>
        <item x="516"/>
        <item x="480"/>
        <item x="318"/>
        <item x="699"/>
        <item x="518"/>
        <item x="418"/>
        <item x="494"/>
        <item x="553"/>
        <item x="519"/>
        <item x="578"/>
        <item x="255"/>
        <item x="489"/>
        <item x="502"/>
        <item x="115"/>
        <item x="289"/>
        <item x="721"/>
        <item x="455"/>
        <item x="611"/>
        <item x="485"/>
        <item x="92"/>
        <item x="200"/>
        <item x="22"/>
        <item x="425"/>
        <item x="450"/>
        <item x="720"/>
        <item x="634"/>
        <item x="171"/>
        <item x="31"/>
        <item x="756"/>
        <item x="487"/>
        <item x="536"/>
        <item x="382"/>
        <item x="495"/>
        <item x="649"/>
        <item x="42"/>
        <item x="734"/>
        <item x="691"/>
        <item x="440"/>
        <item x="726"/>
        <item x="93"/>
        <item x="408"/>
        <item x="380"/>
        <item x="8"/>
        <item x="591"/>
        <item x="676"/>
        <item x="133"/>
        <item x="568"/>
        <item x="763"/>
        <item x="724"/>
        <item x="287"/>
        <item x="265"/>
        <item x="116"/>
        <item x="685"/>
        <item x="364"/>
        <item x="541"/>
        <item x="313"/>
        <item x="750"/>
        <item x="384"/>
        <item x="331"/>
        <item x="142"/>
        <item x="353"/>
        <item x="300"/>
        <item x="451"/>
        <item x="99"/>
        <item x="641"/>
        <item x="67"/>
        <item x="474"/>
        <item x="140"/>
        <item x="638"/>
        <item x="63"/>
        <item x="595"/>
        <item x="345"/>
        <item x="329"/>
        <item x="5"/>
        <item x="682"/>
        <item x="158"/>
        <item x="252"/>
        <item x="545"/>
        <item x="758"/>
        <item x="111"/>
        <item x="248"/>
        <item x="442"/>
        <item x="229"/>
        <item x="458"/>
        <item x="529"/>
        <item x="486"/>
        <item x="181"/>
        <item x="435"/>
        <item x="147"/>
        <item x="146"/>
        <item x="698"/>
        <item x="107"/>
        <item x="7"/>
        <item x="510"/>
        <item x="753"/>
        <item x="175"/>
        <item x="150"/>
        <item x="482"/>
        <item x="340"/>
        <item x="102"/>
        <item x="271"/>
        <item x="332"/>
        <item x="678"/>
        <item x="139"/>
        <item x="87"/>
        <item x="17"/>
        <item x="554"/>
        <item x="525"/>
        <item x="372"/>
        <item x="395"/>
        <item x="38"/>
        <item x="680"/>
        <item x="732"/>
        <item x="228"/>
        <item x="579"/>
        <item x="512"/>
        <item x="663"/>
        <item x="532"/>
        <item x="517"/>
        <item x="557"/>
        <item x="406"/>
        <item x="172"/>
        <item x="623"/>
        <item x="168"/>
        <item x="236"/>
        <item x="234"/>
        <item x="235"/>
        <item x="484"/>
        <item x="194"/>
        <item x="124"/>
        <item x="135"/>
        <item x="302"/>
        <item x="377"/>
        <item x="462"/>
        <item x="475"/>
        <item x="210"/>
        <item x="757"/>
        <item x="130"/>
        <item x="738"/>
        <item x="346"/>
        <item x="326"/>
        <item x="483"/>
        <item x="601"/>
        <item x="266"/>
        <item x="62"/>
        <item x="336"/>
        <item x="330"/>
        <item x="321"/>
        <item x="669"/>
        <item x="550"/>
        <item x="288"/>
        <item x="32"/>
        <item x="50"/>
        <item x="71"/>
        <item x="403"/>
        <item x="521"/>
        <item x="520"/>
        <item x="472"/>
        <item x="607"/>
        <item x="76"/>
        <item x="453"/>
        <item x="515"/>
        <item x="598"/>
        <item x="705"/>
        <item x="674"/>
        <item x="351"/>
        <item x="214"/>
        <item x="511"/>
        <item x="209"/>
        <item x="405"/>
        <item x="739"/>
        <item x="635"/>
        <item x="323"/>
        <item x="232"/>
        <item x="73"/>
        <item x="619"/>
        <item x="419"/>
        <item x="602"/>
        <item x="361"/>
        <item x="328"/>
        <item x="464"/>
        <item x="44"/>
        <item x="396"/>
        <item x="103"/>
        <item x="745"/>
        <item x="441"/>
        <item x="667"/>
        <item x="61"/>
        <item x="751"/>
        <item x="350"/>
        <item x="2"/>
        <item x="57"/>
        <item x="195"/>
        <item x="145"/>
        <item x="125"/>
        <item x="672"/>
        <item x="310"/>
        <item x="605"/>
        <item x="127"/>
        <item x="365"/>
        <item x="49"/>
        <item x="393"/>
        <item x="752"/>
        <item x="104"/>
        <item x="692"/>
        <item x="208"/>
        <item x="473"/>
        <item x="470"/>
        <item x="727"/>
        <item x="109"/>
        <item x="609"/>
        <item x="334"/>
        <item x="523"/>
        <item x="325"/>
        <item x="628"/>
        <item x="89"/>
        <item x="369"/>
        <item x="580"/>
        <item x="675"/>
        <item x="375"/>
        <item x="471"/>
        <item x="431"/>
        <item x="367"/>
        <item x="760"/>
        <item x="278"/>
        <item x="558"/>
        <item x="454"/>
        <item x="608"/>
        <item x="501"/>
        <item x="217"/>
        <item x="411"/>
        <item x="68"/>
        <item x="415"/>
        <item x="37"/>
        <item x="241"/>
        <item x="239"/>
        <item x="218"/>
        <item x="170"/>
        <item x="767"/>
        <item x="404"/>
        <item x="223"/>
        <item x="151"/>
        <item x="604"/>
        <item x="348"/>
        <item x="615"/>
        <item x="376"/>
        <item x="566"/>
        <item x="222"/>
        <item x="106"/>
        <item x="490"/>
        <item x="19"/>
        <item x="583"/>
        <item x="689"/>
        <item x="215"/>
        <item x="746"/>
        <item x="18"/>
        <item x="476"/>
        <item x="560"/>
        <item x="422"/>
        <item x="120"/>
        <item x="250"/>
        <item x="426"/>
        <item x="499"/>
        <item x="343"/>
        <item x="299"/>
        <item x="616"/>
        <item x="373"/>
        <item x="357"/>
        <item x="409"/>
        <item x="279"/>
        <item x="677"/>
        <item x="281"/>
        <item x="478"/>
        <item x="138"/>
        <item x="612"/>
        <item x="254"/>
        <item x="776"/>
        <item x="413"/>
        <item x="276"/>
        <item x="335"/>
        <item x="469"/>
        <item x="118"/>
        <item x="83"/>
        <item x="370"/>
        <item x="1"/>
        <item x="13"/>
        <item x="747"/>
        <item x="203"/>
        <item x="586"/>
        <item x="154"/>
        <item x="599"/>
        <item x="304"/>
        <item x="617"/>
        <item x="437"/>
        <item x="29"/>
        <item x="527"/>
        <item x="251"/>
        <item x="132"/>
        <item x="136"/>
        <item x="355"/>
        <item x="392"/>
        <item x="513"/>
        <item x="479"/>
        <item x="70"/>
        <item x="337"/>
        <item x="646"/>
        <item x="610"/>
        <item x="131"/>
        <item x="273"/>
        <item x="725"/>
        <item x="417"/>
        <item x="562"/>
        <item x="309"/>
        <item x="606"/>
        <item x="588"/>
        <item x="686"/>
        <item x="344"/>
        <item x="613"/>
        <item x="196"/>
        <item x="322"/>
        <item x="52"/>
        <item x="768"/>
        <item x="137"/>
        <item x="775"/>
        <item x="165"/>
        <item x="687"/>
        <item x="316"/>
        <item x="445"/>
        <item x="540"/>
        <item x="183"/>
        <item x="238"/>
        <item x="352"/>
        <item x="717"/>
        <item x="126"/>
        <item x="716"/>
        <item x="303"/>
        <item x="112"/>
        <item x="360"/>
        <item x="230"/>
        <item x="597"/>
        <item x="240"/>
        <item x="593"/>
        <item x="722"/>
        <item x="711"/>
        <item x="280"/>
        <item x="660"/>
        <item x="242"/>
        <item x="567"/>
        <item x="66"/>
        <item x="216"/>
        <item x="378"/>
        <item x="535"/>
        <item x="702"/>
        <item x="626"/>
        <item x="54"/>
        <item x="741"/>
        <item x="207"/>
        <item x="33"/>
        <item x="465"/>
        <item x="25"/>
        <item x="526"/>
        <item x="179"/>
        <item x="433"/>
        <item x="643"/>
        <item x="584"/>
        <item x="673"/>
        <item x="666"/>
        <item x="549"/>
        <item x="27"/>
        <item x="16"/>
        <item x="657"/>
        <item x="468"/>
        <item x="199"/>
        <item x="548"/>
        <item x="770"/>
        <item x="552"/>
        <item x="534"/>
        <item x="589"/>
        <item x="90"/>
        <item x="342"/>
        <item x="653"/>
        <item x="220"/>
        <item x="290"/>
        <item x="731"/>
        <item x="184"/>
        <item x="261"/>
        <item x="538"/>
        <item x="387"/>
        <item x="197"/>
        <item x="256"/>
        <item x="772"/>
        <item x="712"/>
        <item x="169"/>
        <item x="59"/>
        <item x="533"/>
        <item x="740"/>
        <item x="665"/>
        <item x="651"/>
        <item x="341"/>
        <item x="452"/>
        <item x="296"/>
        <item x="631"/>
        <item x="173"/>
        <item x="656"/>
        <item x="284"/>
        <item x="481"/>
        <item x="307"/>
        <item x="436"/>
        <item x="386"/>
        <item x="123"/>
        <item x="642"/>
        <item x="381"/>
        <item x="45"/>
        <item x="180"/>
        <item x="258"/>
        <item x="35"/>
        <item x="189"/>
        <item x="704"/>
        <item x="531"/>
        <item x="706"/>
        <item x="253"/>
        <item x="707"/>
        <item x="600"/>
        <item x="268"/>
        <item x="497"/>
        <item x="555"/>
        <item x="10"/>
        <item x="46"/>
        <item x="477"/>
        <item x="202"/>
        <item x="41"/>
        <item x="503"/>
        <item x="198"/>
        <item x="34"/>
        <item x="192"/>
        <item x="715"/>
        <item x="262"/>
        <item x="51"/>
        <item x="648"/>
        <item x="446"/>
        <item x="327"/>
        <item x="614"/>
        <item x="488"/>
        <item x="121"/>
        <item x="463"/>
        <item x="374"/>
        <item x="263"/>
        <item x="159"/>
        <item x="359"/>
        <item x="755"/>
        <item x="765"/>
        <item x="249"/>
        <item x="444"/>
        <item x="652"/>
        <item x="166"/>
        <item x="204"/>
        <item x="654"/>
        <item x="624"/>
        <item x="110"/>
        <item x="40"/>
        <item x="155"/>
        <item x="659"/>
        <item x="429"/>
        <item x="625"/>
        <item x="661"/>
        <item x="461"/>
        <item x="543"/>
        <item x="270"/>
        <item x="571"/>
        <item x="402"/>
        <item x="0"/>
        <item x="97"/>
        <item x="504"/>
        <item x="9"/>
        <item x="733"/>
        <item x="119"/>
        <item x="766"/>
        <item x="77"/>
        <item x="563"/>
        <item x="305"/>
        <item x="134"/>
        <item x="592"/>
        <item x="590"/>
        <item x="79"/>
        <item x="460"/>
        <item x="176"/>
        <item x="574"/>
        <item x="368"/>
        <item x="91"/>
        <item x="371"/>
        <item x="696"/>
        <item x="778"/>
        <item x="559"/>
        <item x="412"/>
        <item x="275"/>
        <item x="84"/>
        <item x="233"/>
        <item x="157"/>
        <item x="447"/>
        <item x="620"/>
        <item x="670"/>
        <item x="177"/>
        <item x="644"/>
        <item x="759"/>
        <item x="269"/>
        <item x="627"/>
        <item x="246"/>
        <item x="122"/>
        <item x="633"/>
        <item x="736"/>
        <item x="730"/>
        <item x="585"/>
        <item x="742"/>
        <item x="448"/>
        <item x="398"/>
        <item x="434"/>
        <item x="466"/>
        <item x="693"/>
        <item x="714"/>
        <item x="60"/>
        <item x="694"/>
        <item x="697"/>
        <item x="681"/>
        <item x="315"/>
        <item x="684"/>
        <item x="428"/>
        <item x="193"/>
        <item x="297"/>
        <item x="537"/>
        <item x="498"/>
        <item x="95"/>
        <item x="163"/>
        <item x="575"/>
        <item x="274"/>
        <item x="439"/>
        <item x="640"/>
        <item x="100"/>
        <item x="400"/>
        <item x="581"/>
        <item x="117"/>
        <item x="161"/>
        <item x="319"/>
        <item x="114"/>
        <item x="430"/>
        <item x="88"/>
        <item x="187"/>
        <item x="668"/>
        <item x="639"/>
        <item x="774"/>
        <item x="212"/>
        <item x="383"/>
        <item x="320"/>
        <item x="467"/>
        <item x="164"/>
        <item x="74"/>
        <item x="190"/>
        <item x="188"/>
        <item x="748"/>
        <item x="153"/>
        <item x="424"/>
        <item x="764"/>
        <item x="226"/>
        <item x="245"/>
        <item x="728"/>
        <item x="105"/>
        <item x="737"/>
        <item x="777"/>
        <item x="749"/>
        <item x="65"/>
        <item x="394"/>
        <item x="582"/>
        <item x="385"/>
        <item x="744"/>
        <item x="227"/>
        <item x="572"/>
        <item x="148"/>
        <item x="11"/>
        <item x="363"/>
        <item x="709"/>
        <item x="185"/>
        <item x="630"/>
        <item x="85"/>
        <item x="277"/>
        <item x="492"/>
        <item x="167"/>
        <item x="662"/>
        <item x="237"/>
        <item x="542"/>
        <item x="58"/>
        <item x="72"/>
        <item x="773"/>
        <item x="459"/>
        <item x="561"/>
        <item x="128"/>
        <item x="703"/>
        <item x="637"/>
        <item x="286"/>
        <item x="201"/>
        <item x="688"/>
        <item x="149"/>
        <item x="308"/>
        <item x="349"/>
        <item x="317"/>
        <item x="414"/>
        <item x="743"/>
        <item x="509"/>
        <item x="14"/>
        <item x="211"/>
        <item x="456"/>
        <item x="152"/>
        <item x="224"/>
        <item x="186"/>
        <item x="366"/>
        <item x="213"/>
        <item x="690"/>
        <item x="314"/>
        <item x="264"/>
        <item x="524"/>
        <item x="64"/>
        <item x="506"/>
        <item x="221"/>
        <item x="324"/>
        <item x="3"/>
        <item x="298"/>
        <item x="695"/>
        <item x="205"/>
        <item x="507"/>
        <item x="719"/>
        <item x="53"/>
        <item x="708"/>
        <item x="645"/>
        <item x="55"/>
        <item x="259"/>
        <item x="285"/>
        <item x="664"/>
        <item x="260"/>
        <item x="81"/>
        <item x="4"/>
        <item x="28"/>
        <item x="556"/>
        <item x="143"/>
        <item x="6"/>
        <item x="356"/>
        <item x="23"/>
        <item x="390"/>
        <item x="24"/>
        <item x="427"/>
        <item x="78"/>
        <item x="391"/>
        <item x="282"/>
        <item x="80"/>
        <item x="493"/>
        <item x="603"/>
        <item x="247"/>
        <item x="244"/>
        <item x="514"/>
        <item x="658"/>
        <item x="39"/>
        <item x="12"/>
        <item x="347"/>
        <item x="530"/>
        <item x="399"/>
        <item x="283"/>
        <item x="449"/>
        <item x="206"/>
        <item x="420"/>
        <item x="423"/>
        <item x="191"/>
        <item x="735"/>
        <item x="389"/>
        <item x="432"/>
        <item x="338"/>
        <item x="576"/>
        <item x="96"/>
        <item x="144"/>
        <item x="94"/>
        <item x="457"/>
        <item x="500"/>
        <item x="362"/>
        <item x="564"/>
        <item x="713"/>
        <item x="762"/>
        <item x="15"/>
        <item x="544"/>
        <item x="43"/>
        <item x="647"/>
        <item x="618"/>
        <item x="546"/>
        <item x="358"/>
        <item x="47"/>
        <item x="769"/>
        <item x="48"/>
        <item x="761"/>
        <item x="718"/>
        <item x="69"/>
        <item x="312"/>
        <item x="75"/>
        <item x="295"/>
        <item x="141"/>
        <item x="701"/>
        <item x="577"/>
        <item x="388"/>
        <item x="257"/>
        <item x="723"/>
        <item x="671"/>
        <item x="522"/>
        <item x="710"/>
        <item x="505"/>
        <item x="294"/>
        <item x="30"/>
        <item x="771"/>
        <item x="539"/>
        <item x="98"/>
        <item x="650"/>
        <item x="443"/>
        <item x="21"/>
        <item x="219"/>
        <item x="113"/>
        <item x="397"/>
        <item x="108"/>
        <item x="621"/>
        <item x="655"/>
        <item x="291"/>
        <item x="407"/>
        <item x="101"/>
        <item x="156"/>
        <item x="225"/>
        <item x="401"/>
        <item x="306"/>
        <item x="311"/>
        <item x="587"/>
        <item x="729"/>
        <item x="416"/>
        <item x="231"/>
        <item x="174"/>
        <item x="700"/>
        <item x="20"/>
        <item x="68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alary" fld="3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0:B54" firstHeaderRow="1" firstDataRow="1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3" subtotal="average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9:G34" firstHeaderRow="1" firstDataRow="2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ating" fld="5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0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Q7:U21" firstHeaderRow="1" firstDataRow="2" firstDataCol="1"/>
  <pivotFields count="11">
    <pivotField showAll="0"/>
    <pivotField axis="axisCol" dataField="1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1" subtotal="count" baseField="0" baseItem="0"/>
  </dataFields>
  <chartFormats count="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onus.mapping" displayName="bonus.mapping" ref="B2:G14" totalsRowShown="0" headerRowDxfId="6" dataDxfId="5">
  <tableColumns count="6">
    <tableColumn id="1" name="Department"/>
    <tableColumn id="2" name="Very Poor" dataDxfId="4"/>
    <tableColumn id="3" name="Poor" dataDxfId="3"/>
    <tableColumn id="4" name="Average" dataDxfId="2"/>
    <tableColumn id="5" name="Good" dataDxfId="1"/>
    <tableColumn id="6" name="Very Go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G23" sqref="G23"/>
    </sheetView>
  </sheetViews>
  <sheetFormatPr defaultRowHeight="14.4" x14ac:dyDescent="0.3"/>
  <sheetData>
    <row r="2" spans="2:7" x14ac:dyDescent="0.3">
      <c r="B2" t="s">
        <v>2</v>
      </c>
      <c r="C2" s="7" t="s">
        <v>47</v>
      </c>
      <c r="D2" s="7" t="s">
        <v>21</v>
      </c>
      <c r="E2" s="7" t="s">
        <v>25</v>
      </c>
      <c r="F2" s="7" t="s">
        <v>14</v>
      </c>
      <c r="G2" s="7" t="s">
        <v>10</v>
      </c>
    </row>
    <row r="3" spans="2:7" x14ac:dyDescent="0.3">
      <c r="B3" t="s">
        <v>8</v>
      </c>
      <c r="C3" s="9">
        <v>5.0000000000000001E-3</v>
      </c>
      <c r="D3" s="9">
        <v>1.2E-2</v>
      </c>
      <c r="E3" s="9">
        <v>2.1000000000000001E-2</v>
      </c>
      <c r="F3" s="9">
        <v>5.0999999999999997E-2</v>
      </c>
      <c r="G3" s="9">
        <v>8.7999999999999995E-2</v>
      </c>
    </row>
    <row r="4" spans="2:7" x14ac:dyDescent="0.3">
      <c r="B4" t="s">
        <v>13</v>
      </c>
      <c r="C4" s="9">
        <v>5.0000000000000001E-3</v>
      </c>
      <c r="D4" s="9">
        <v>1.0999999999999999E-2</v>
      </c>
      <c r="E4" s="9">
        <v>3.5000000000000003E-2</v>
      </c>
      <c r="F4" s="9">
        <v>4.2999999999999997E-2</v>
      </c>
      <c r="G4" s="9">
        <v>6.0999999999999999E-2</v>
      </c>
    </row>
    <row r="5" spans="2:7" x14ac:dyDescent="0.3">
      <c r="B5" t="s">
        <v>17</v>
      </c>
      <c r="C5" s="9">
        <v>5.0000000000000001E-3</v>
      </c>
      <c r="D5" s="9">
        <v>1.9E-2</v>
      </c>
      <c r="E5" s="9">
        <v>2.1000000000000001E-2</v>
      </c>
      <c r="F5" s="9">
        <v>5.3999999999999999E-2</v>
      </c>
      <c r="G5" s="9">
        <v>6.4000000000000001E-2</v>
      </c>
    </row>
    <row r="6" spans="2:7" x14ac:dyDescent="0.3">
      <c r="B6" t="s">
        <v>20</v>
      </c>
      <c r="C6" s="9">
        <v>5.0000000000000001E-3</v>
      </c>
      <c r="D6" s="9">
        <v>0.01</v>
      </c>
      <c r="E6" s="9">
        <v>2.8000000000000001E-2</v>
      </c>
      <c r="F6" s="9">
        <v>4.9000000000000002E-2</v>
      </c>
      <c r="G6" s="9">
        <v>7.5999999999999998E-2</v>
      </c>
    </row>
    <row r="7" spans="2:7" x14ac:dyDescent="0.3">
      <c r="B7" t="s">
        <v>24</v>
      </c>
      <c r="C7" s="9">
        <v>5.0000000000000001E-3</v>
      </c>
      <c r="D7" s="9">
        <v>1.2999999999999999E-2</v>
      </c>
      <c r="E7" s="9">
        <v>2.7E-2</v>
      </c>
      <c r="F7" s="9">
        <v>5.3999999999999999E-2</v>
      </c>
      <c r="G7" s="9">
        <v>7.5999999999999998E-2</v>
      </c>
    </row>
    <row r="8" spans="2:7" x14ac:dyDescent="0.3">
      <c r="B8" t="s">
        <v>30</v>
      </c>
      <c r="C8" s="9">
        <v>5.0000000000000001E-3</v>
      </c>
      <c r="D8" s="9">
        <v>1.7999999999999999E-2</v>
      </c>
      <c r="E8" s="9">
        <v>2.4E-2</v>
      </c>
      <c r="F8" s="9">
        <v>0.05</v>
      </c>
      <c r="G8" s="9">
        <v>7.2999999999999995E-2</v>
      </c>
    </row>
    <row r="9" spans="2:7" x14ac:dyDescent="0.3">
      <c r="B9" t="s">
        <v>33</v>
      </c>
      <c r="C9" s="9">
        <v>5.0000000000000001E-3</v>
      </c>
      <c r="D9" s="9">
        <v>0.01</v>
      </c>
      <c r="E9" s="9">
        <v>3.2000000000000001E-2</v>
      </c>
      <c r="F9" s="9">
        <v>4.1000000000000002E-2</v>
      </c>
      <c r="G9" s="9">
        <v>6.2E-2</v>
      </c>
    </row>
    <row r="10" spans="2:7" x14ac:dyDescent="0.3">
      <c r="B10" t="s">
        <v>38</v>
      </c>
      <c r="C10" s="9">
        <v>5.0000000000000001E-3</v>
      </c>
      <c r="D10" s="9">
        <v>1.9E-2</v>
      </c>
      <c r="E10" s="9">
        <v>0.04</v>
      </c>
      <c r="F10" s="9">
        <v>5.8999999999999997E-2</v>
      </c>
      <c r="G10" s="9">
        <v>6.3E-2</v>
      </c>
    </row>
    <row r="11" spans="2:7" x14ac:dyDescent="0.3">
      <c r="B11" t="s">
        <v>46</v>
      </c>
      <c r="C11" s="9">
        <v>5.0000000000000001E-3</v>
      </c>
      <c r="D11" s="9">
        <v>0.02</v>
      </c>
      <c r="E11" s="9">
        <v>3.3000000000000002E-2</v>
      </c>
      <c r="F11" s="9">
        <v>5.3999999999999999E-2</v>
      </c>
      <c r="G11" s="9">
        <v>8.4000000000000005E-2</v>
      </c>
    </row>
    <row r="12" spans="2:7" x14ac:dyDescent="0.3">
      <c r="B12" t="s">
        <v>49</v>
      </c>
      <c r="C12" s="9">
        <v>5.0000000000000001E-3</v>
      </c>
      <c r="D12" s="9">
        <v>1.2E-2</v>
      </c>
      <c r="E12" s="9">
        <v>0.02</v>
      </c>
      <c r="F12" s="9">
        <v>5.8000000000000003E-2</v>
      </c>
      <c r="G12" s="9">
        <v>7.0999999999999994E-2</v>
      </c>
    </row>
    <row r="13" spans="2:7" x14ac:dyDescent="0.3">
      <c r="B13" t="s">
        <v>27</v>
      </c>
      <c r="C13" s="9">
        <v>5.0000000000000001E-3</v>
      </c>
      <c r="D13" s="9">
        <v>1.4999999999999999E-2</v>
      </c>
      <c r="E13" s="9">
        <v>2.3E-2</v>
      </c>
      <c r="F13" s="9">
        <v>5.2999999999999999E-2</v>
      </c>
      <c r="G13" s="9">
        <v>7.1999999999999995E-2</v>
      </c>
    </row>
    <row r="14" spans="2:7" x14ac:dyDescent="0.3">
      <c r="B14" t="s">
        <v>61</v>
      </c>
      <c r="C14" s="9">
        <v>5.0000000000000001E-3</v>
      </c>
      <c r="D14" s="9">
        <v>1.2999999999999999E-2</v>
      </c>
      <c r="E14" s="9">
        <v>3.5000000000000003E-2</v>
      </c>
      <c r="F14" s="9">
        <v>5.8000000000000003E-2</v>
      </c>
      <c r="G14" s="9">
        <v>9.9000000000000005E-2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abSelected="1" zoomScale="84" workbookViewId="0">
      <selection activeCell="B50" sqref="B50"/>
    </sheetView>
  </sheetViews>
  <sheetFormatPr defaultRowHeight="14.4" x14ac:dyDescent="0.3"/>
  <cols>
    <col min="1" max="1" width="13.88671875" customWidth="1"/>
    <col min="2" max="2" width="25" customWidth="1"/>
    <col min="3" max="3" width="10" customWidth="1"/>
    <col min="4" max="4" width="10" bestFit="1" customWidth="1"/>
    <col min="6" max="7" width="10" bestFit="1" customWidth="1"/>
    <col min="8" max="8" width="6.6640625" customWidth="1"/>
    <col min="9" max="9" width="10" bestFit="1" customWidth="1"/>
    <col min="11" max="15" width="10" bestFit="1" customWidth="1"/>
    <col min="19" max="25" width="10" bestFit="1" customWidth="1"/>
    <col min="27" max="30" width="10" bestFit="1" customWidth="1"/>
    <col min="32" max="38" width="10" bestFit="1" customWidth="1"/>
    <col min="39" max="39" width="6.6640625" customWidth="1"/>
    <col min="40" max="40" width="10" bestFit="1" customWidth="1"/>
    <col min="42" max="47" width="10" bestFit="1" customWidth="1"/>
    <col min="49" max="49" width="10" bestFit="1" customWidth="1"/>
    <col min="51" max="53" width="10" bestFit="1" customWidth="1"/>
    <col min="55" max="56" width="10" bestFit="1" customWidth="1"/>
    <col min="58" max="58" width="6.6640625" customWidth="1"/>
    <col min="59" max="60" width="10" bestFit="1" customWidth="1"/>
    <col min="62" max="62" width="10" bestFit="1" customWidth="1"/>
    <col min="64" max="64" width="10" bestFit="1" customWidth="1"/>
    <col min="66" max="70" width="10" bestFit="1" customWidth="1"/>
    <col min="72" max="72" width="10" bestFit="1" customWidth="1"/>
    <col min="74" max="74" width="10" bestFit="1" customWidth="1"/>
    <col min="76" max="77" width="10" bestFit="1" customWidth="1"/>
    <col min="81" max="87" width="10" bestFit="1" customWidth="1"/>
    <col min="89" max="96" width="10" bestFit="1" customWidth="1"/>
    <col min="98" max="109" width="10" bestFit="1" customWidth="1"/>
    <col min="111" max="119" width="10" bestFit="1" customWidth="1"/>
    <col min="123" max="123" width="10" bestFit="1" customWidth="1"/>
    <col min="125" max="125" width="6.6640625" customWidth="1"/>
    <col min="126" max="128" width="10" bestFit="1" customWidth="1"/>
    <col min="131" max="141" width="10" bestFit="1" customWidth="1"/>
    <col min="143" max="145" width="10" bestFit="1" customWidth="1"/>
    <col min="146" max="146" width="6.6640625" customWidth="1"/>
    <col min="147" max="147" width="10" bestFit="1" customWidth="1"/>
    <col min="150" max="154" width="10" bestFit="1" customWidth="1"/>
    <col min="156" max="156" width="10" bestFit="1" customWidth="1"/>
    <col min="159" max="159" width="10" bestFit="1" customWidth="1"/>
    <col min="161" max="164" width="10" bestFit="1" customWidth="1"/>
    <col min="168" max="173" width="10" bestFit="1" customWidth="1"/>
    <col min="174" max="174" width="6.6640625" customWidth="1"/>
    <col min="175" max="175" width="10" bestFit="1" customWidth="1"/>
    <col min="177" max="179" width="10" bestFit="1" customWidth="1"/>
    <col min="184" max="185" width="10" bestFit="1" customWidth="1"/>
    <col min="186" max="186" width="6.6640625" customWidth="1"/>
    <col min="187" max="188" width="10" bestFit="1" customWidth="1"/>
    <col min="190" max="190" width="10" bestFit="1" customWidth="1"/>
    <col min="192" max="193" width="10" bestFit="1" customWidth="1"/>
    <col min="195" max="200" width="10" bestFit="1" customWidth="1"/>
    <col min="201" max="201" width="6.6640625" customWidth="1"/>
    <col min="202" max="204" width="10" bestFit="1" customWidth="1"/>
    <col min="206" max="207" width="10" bestFit="1" customWidth="1"/>
    <col min="209" max="213" width="10" bestFit="1" customWidth="1"/>
    <col min="215" max="215" width="10" bestFit="1" customWidth="1"/>
    <col min="217" max="217" width="6.6640625" customWidth="1"/>
    <col min="218" max="219" width="10" bestFit="1" customWidth="1"/>
    <col min="220" max="220" width="6.6640625" customWidth="1"/>
    <col min="221" max="226" width="10" bestFit="1" customWidth="1"/>
    <col min="231" max="231" width="6.6640625" customWidth="1"/>
    <col min="232" max="234" width="10" bestFit="1" customWidth="1"/>
    <col min="235" max="235" width="6.6640625" customWidth="1"/>
    <col min="236" max="237" width="10" bestFit="1" customWidth="1"/>
    <col min="238" max="238" width="6.6640625" customWidth="1"/>
    <col min="239" max="240" width="10" bestFit="1" customWidth="1"/>
    <col min="241" max="241" width="7.77734375" customWidth="1"/>
    <col min="242" max="246" width="11.109375" bestFit="1" customWidth="1"/>
    <col min="247" max="247" width="10" bestFit="1" customWidth="1"/>
    <col min="248" max="249" width="11.109375" bestFit="1" customWidth="1"/>
    <col min="250" max="250" width="7.77734375" customWidth="1"/>
    <col min="251" max="251" width="11.109375" bestFit="1" customWidth="1"/>
    <col min="252" max="253" width="10" bestFit="1" customWidth="1"/>
    <col min="254" max="254" width="11.109375" bestFit="1" customWidth="1"/>
    <col min="255" max="255" width="10" bestFit="1" customWidth="1"/>
    <col min="256" max="261" width="11.109375" bestFit="1" customWidth="1"/>
    <col min="262" max="262" width="10" bestFit="1" customWidth="1"/>
    <col min="263" max="266" width="11.109375" bestFit="1" customWidth="1"/>
    <col min="267" max="267" width="10" bestFit="1" customWidth="1"/>
    <col min="268" max="268" width="11.109375" bestFit="1" customWidth="1"/>
    <col min="269" max="269" width="10" bestFit="1" customWidth="1"/>
    <col min="270" max="274" width="11.109375" bestFit="1" customWidth="1"/>
    <col min="275" max="275" width="10" bestFit="1" customWidth="1"/>
    <col min="276" max="276" width="11.109375" bestFit="1" customWidth="1"/>
    <col min="277" max="278" width="10" bestFit="1" customWidth="1"/>
    <col min="279" max="284" width="11.109375" bestFit="1" customWidth="1"/>
    <col min="285" max="285" width="10" bestFit="1" customWidth="1"/>
    <col min="286" max="288" width="11.109375" bestFit="1" customWidth="1"/>
    <col min="289" max="289" width="10" bestFit="1" customWidth="1"/>
    <col min="290" max="291" width="11.109375" bestFit="1" customWidth="1"/>
    <col min="292" max="292" width="10" bestFit="1" customWidth="1"/>
    <col min="293" max="298" width="11.109375" bestFit="1" customWidth="1"/>
    <col min="299" max="299" width="10" bestFit="1" customWidth="1"/>
    <col min="300" max="307" width="11.109375" bestFit="1" customWidth="1"/>
    <col min="308" max="308" width="7.77734375" customWidth="1"/>
    <col min="309" max="309" width="11.109375" bestFit="1" customWidth="1"/>
    <col min="310" max="310" width="7.77734375" customWidth="1"/>
    <col min="311" max="311" width="10" bestFit="1" customWidth="1"/>
    <col min="312" max="313" width="11.109375" bestFit="1" customWidth="1"/>
    <col min="314" max="315" width="10" bestFit="1" customWidth="1"/>
    <col min="316" max="316" width="7.77734375" customWidth="1"/>
    <col min="317" max="317" width="10" bestFit="1" customWidth="1"/>
    <col min="318" max="319" width="11.109375" bestFit="1" customWidth="1"/>
    <col min="320" max="320" width="7.77734375" customWidth="1"/>
    <col min="321" max="321" width="10" bestFit="1" customWidth="1"/>
    <col min="322" max="322" width="11.109375" bestFit="1" customWidth="1"/>
    <col min="323" max="323" width="10" bestFit="1" customWidth="1"/>
    <col min="324" max="325" width="11.109375" bestFit="1" customWidth="1"/>
    <col min="326" max="327" width="10" bestFit="1" customWidth="1"/>
    <col min="328" max="328" width="11.109375" bestFit="1" customWidth="1"/>
    <col min="329" max="329" width="10" bestFit="1" customWidth="1"/>
    <col min="330" max="330" width="7.77734375" customWidth="1"/>
    <col min="331" max="332" width="11.109375" bestFit="1" customWidth="1"/>
    <col min="333" max="333" width="7.77734375" customWidth="1"/>
    <col min="334" max="335" width="11.109375" bestFit="1" customWidth="1"/>
    <col min="336" max="336" width="10" bestFit="1" customWidth="1"/>
    <col min="337" max="337" width="11.109375" bestFit="1" customWidth="1"/>
    <col min="338" max="338" width="7" customWidth="1"/>
    <col min="339" max="339" width="11.109375" bestFit="1" customWidth="1"/>
  </cols>
  <sheetData>
    <row r="3" spans="1:2" x14ac:dyDescent="0.3">
      <c r="A3" s="1" t="s">
        <v>846</v>
      </c>
      <c r="B3" t="s">
        <v>872</v>
      </c>
    </row>
    <row r="4" spans="1:2" x14ac:dyDescent="0.3">
      <c r="A4" s="2" t="s">
        <v>15</v>
      </c>
      <c r="B4" s="3">
        <v>801144.21</v>
      </c>
    </row>
    <row r="5" spans="1:2" x14ac:dyDescent="0.3">
      <c r="A5" s="2" t="s">
        <v>18</v>
      </c>
      <c r="B5" s="3">
        <v>825911.77999999945</v>
      </c>
    </row>
    <row r="6" spans="1:2" x14ac:dyDescent="0.3">
      <c r="A6" s="2" t="s">
        <v>9</v>
      </c>
      <c r="B6" s="3">
        <v>572223.30999999994</v>
      </c>
    </row>
    <row r="7" spans="1:2" x14ac:dyDescent="0.3">
      <c r="A7" s="2" t="s">
        <v>847</v>
      </c>
      <c r="B7" s="3">
        <v>2199279.2999999993</v>
      </c>
    </row>
    <row r="9" spans="1:2" x14ac:dyDescent="0.3">
      <c r="A9" s="2" t="s">
        <v>907</v>
      </c>
    </row>
    <row r="24" spans="1:2" x14ac:dyDescent="0.3">
      <c r="A24" s="1" t="s">
        <v>846</v>
      </c>
      <c r="B24" t="s">
        <v>873</v>
      </c>
    </row>
    <row r="25" spans="1:2" x14ac:dyDescent="0.3">
      <c r="A25" s="2" t="s">
        <v>15</v>
      </c>
      <c r="B25" s="3">
        <v>9665852.6699999981</v>
      </c>
    </row>
    <row r="26" spans="1:2" x14ac:dyDescent="0.3">
      <c r="A26" s="2" t="s">
        <v>18</v>
      </c>
      <c r="B26" s="3">
        <v>10459169.650000004</v>
      </c>
    </row>
    <row r="27" spans="1:2" x14ac:dyDescent="0.3">
      <c r="A27" s="2" t="s">
        <v>9</v>
      </c>
      <c r="B27" s="3">
        <v>6546142.5199999996</v>
      </c>
    </row>
    <row r="28" spans="1:2" x14ac:dyDescent="0.3">
      <c r="A28" s="2" t="s">
        <v>847</v>
      </c>
      <c r="B28" s="3">
        <v>26671164.84</v>
      </c>
    </row>
    <row r="40" spans="3:4" ht="25.8" x14ac:dyDescent="0.5">
      <c r="D40" s="15" t="s">
        <v>906</v>
      </c>
    </row>
    <row r="41" spans="3:4" x14ac:dyDescent="0.3">
      <c r="C41" t="s">
        <v>902</v>
      </c>
    </row>
    <row r="43" spans="3:4" x14ac:dyDescent="0.3">
      <c r="C43" t="s">
        <v>903</v>
      </c>
    </row>
    <row r="45" spans="3:4" x14ac:dyDescent="0.3">
      <c r="C45" t="s">
        <v>904</v>
      </c>
    </row>
    <row r="47" spans="3:4" x14ac:dyDescent="0.3">
      <c r="C47" t="s">
        <v>905</v>
      </c>
    </row>
    <row r="50" spans="3:4" ht="25.8" x14ac:dyDescent="0.5">
      <c r="D50" s="15" t="s">
        <v>910</v>
      </c>
    </row>
    <row r="51" spans="3:4" x14ac:dyDescent="0.3">
      <c r="C51" s="6" t="s">
        <v>908</v>
      </c>
    </row>
    <row r="53" spans="3:4" x14ac:dyDescent="0.3">
      <c r="C53" t="s">
        <v>909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6"/>
  <sheetViews>
    <sheetView zoomScale="81" workbookViewId="0">
      <selection activeCell="F17" sqref="F17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854</v>
      </c>
      <c r="H1" t="s">
        <v>858</v>
      </c>
      <c r="I1" t="s">
        <v>869</v>
      </c>
      <c r="J1" t="s">
        <v>870</v>
      </c>
      <c r="K1" t="s">
        <v>871</v>
      </c>
    </row>
    <row r="2" spans="1:17" x14ac:dyDescent="0.3">
      <c r="A2" t="s">
        <v>6</v>
      </c>
      <c r="B2" t="s">
        <v>7</v>
      </c>
      <c r="C2" t="s">
        <v>8</v>
      </c>
      <c r="D2">
        <v>88050</v>
      </c>
      <c r="E2" t="s">
        <v>9</v>
      </c>
      <c r="F2" t="s">
        <v>10</v>
      </c>
      <c r="G2" t="str">
        <f>IF(D2&gt;=90000, "Compliant", "Non-Compliant")</f>
        <v>Non-Compliant</v>
      </c>
      <c r="H2" t="str">
        <f>INT(D2/10000)*10000 &amp; " - " &amp; (INT(D2/10000)*10000 + 9999)</f>
        <v>80000 - 89999</v>
      </c>
      <c r="I2">
        <f>INDEX(BonusMatrix!$C$3:$G$14, MATCH(C2, BonusMatrix!$B$3:$B$14, 0), MATCH(F2, BonusMatrix!$C$2:$G$2, 0))</f>
        <v>8.7999999999999995E-2</v>
      </c>
      <c r="J2">
        <f>D2 * I2</f>
        <v>7748.4</v>
      </c>
      <c r="K2">
        <f>D2+J2</f>
        <v>95798.399999999994</v>
      </c>
    </row>
    <row r="3" spans="1:17" x14ac:dyDescent="0.3">
      <c r="A3" t="s">
        <v>11</v>
      </c>
      <c r="B3" t="s">
        <v>12</v>
      </c>
      <c r="C3" t="s">
        <v>13</v>
      </c>
      <c r="D3">
        <v>68220</v>
      </c>
      <c r="E3" t="s">
        <v>9</v>
      </c>
      <c r="F3" t="s">
        <v>14</v>
      </c>
      <c r="G3" t="str">
        <f t="shared" ref="G3:G65" si="0">IF(D3&gt;=90000, "Compliant", "Non-Compliant")</f>
        <v>Non-Compliant</v>
      </c>
      <c r="H3" t="str">
        <f t="shared" ref="H3:H65" si="1">INT(D3/10000)*10000 &amp; " - " &amp; (INT(D3/10000)*10000 + 9999)</f>
        <v>60000 - 69999</v>
      </c>
      <c r="I3">
        <f>INDEX(BonusMatrix!$C$3:$G$14, MATCH(C3, BonusMatrix!$B$3:$B$14, 0), MATCH(F3, BonusMatrix!$C$2:$G$2, 0))</f>
        <v>4.2999999999999997E-2</v>
      </c>
      <c r="J3">
        <f t="shared" ref="J3:J66" si="2">D3 * I3</f>
        <v>2933.4599999999996</v>
      </c>
      <c r="K3">
        <f t="shared" ref="K3:K66" si="3">D3+J3</f>
        <v>71153.460000000006</v>
      </c>
      <c r="M3" s="8"/>
      <c r="N3" s="8"/>
      <c r="O3" s="8"/>
      <c r="P3" s="8"/>
      <c r="Q3" s="8"/>
    </row>
    <row r="4" spans="1:17" x14ac:dyDescent="0.3">
      <c r="A4" t="s">
        <v>16</v>
      </c>
      <c r="B4" t="s">
        <v>845</v>
      </c>
      <c r="C4" t="s">
        <v>17</v>
      </c>
      <c r="D4">
        <v>56370</v>
      </c>
      <c r="E4" t="s">
        <v>18</v>
      </c>
      <c r="F4" t="s">
        <v>10</v>
      </c>
      <c r="G4" t="str">
        <f t="shared" si="0"/>
        <v>Non-Compliant</v>
      </c>
      <c r="H4" t="str">
        <f t="shared" si="1"/>
        <v>50000 - 59999</v>
      </c>
      <c r="I4">
        <f>INDEX(BonusMatrix!$C$3:$G$14, MATCH(C4, BonusMatrix!$B$3:$B$14, 0), MATCH(F4, BonusMatrix!$C$2:$G$2, 0))</f>
        <v>6.4000000000000001E-2</v>
      </c>
      <c r="J4">
        <f t="shared" si="2"/>
        <v>3607.6800000000003</v>
      </c>
      <c r="K4">
        <f t="shared" si="3"/>
        <v>59977.68</v>
      </c>
      <c r="M4" s="8"/>
      <c r="N4" s="8"/>
      <c r="O4" s="8"/>
      <c r="P4" s="8"/>
      <c r="Q4" s="8"/>
    </row>
    <row r="5" spans="1:17" x14ac:dyDescent="0.3">
      <c r="A5" t="s">
        <v>19</v>
      </c>
      <c r="B5" t="s">
        <v>12</v>
      </c>
      <c r="C5" t="s">
        <v>20</v>
      </c>
      <c r="D5">
        <v>107090</v>
      </c>
      <c r="E5" t="s">
        <v>18</v>
      </c>
      <c r="F5" t="s">
        <v>21</v>
      </c>
      <c r="G5" t="str">
        <f t="shared" si="0"/>
        <v>Compliant</v>
      </c>
      <c r="H5" t="str">
        <f t="shared" si="1"/>
        <v>100000 - 109999</v>
      </c>
      <c r="I5">
        <f>INDEX(BonusMatrix!$C$3:$G$14, MATCH(C5, BonusMatrix!$B$3:$B$14, 0), MATCH(F5, BonusMatrix!$C$2:$G$2, 0))</f>
        <v>0.01</v>
      </c>
      <c r="J5">
        <f t="shared" si="2"/>
        <v>1070.9000000000001</v>
      </c>
      <c r="K5">
        <f t="shared" si="3"/>
        <v>108160.9</v>
      </c>
      <c r="M5" s="8"/>
      <c r="N5" s="8"/>
      <c r="O5" s="8"/>
      <c r="P5" s="8"/>
      <c r="Q5" s="8"/>
    </row>
    <row r="6" spans="1:17" x14ac:dyDescent="0.3">
      <c r="A6" t="s">
        <v>22</v>
      </c>
      <c r="B6" t="s">
        <v>7</v>
      </c>
      <c r="C6" t="s">
        <v>20</v>
      </c>
      <c r="D6">
        <v>108450</v>
      </c>
      <c r="E6" t="s">
        <v>15</v>
      </c>
      <c r="F6" t="s">
        <v>21</v>
      </c>
      <c r="G6" t="str">
        <f t="shared" si="0"/>
        <v>Compliant</v>
      </c>
      <c r="H6" t="str">
        <f t="shared" si="1"/>
        <v>100000 - 109999</v>
      </c>
      <c r="I6">
        <f>INDEX(BonusMatrix!$C$3:$G$14, MATCH(C6, BonusMatrix!$B$3:$B$14, 0), MATCH(F6, BonusMatrix!$C$2:$G$2, 0))</f>
        <v>0.01</v>
      </c>
      <c r="J6">
        <f t="shared" si="2"/>
        <v>1084.5</v>
      </c>
      <c r="K6">
        <f t="shared" si="3"/>
        <v>109534.5</v>
      </c>
      <c r="M6" s="8"/>
      <c r="N6" s="8"/>
      <c r="O6" s="8"/>
      <c r="P6" s="8"/>
      <c r="Q6" s="8"/>
    </row>
    <row r="7" spans="1:17" x14ac:dyDescent="0.3">
      <c r="A7" t="s">
        <v>23</v>
      </c>
      <c r="B7" t="s">
        <v>12</v>
      </c>
      <c r="C7" t="s">
        <v>24</v>
      </c>
      <c r="D7">
        <v>41160</v>
      </c>
      <c r="E7" t="s">
        <v>9</v>
      </c>
      <c r="F7" t="s">
        <v>25</v>
      </c>
      <c r="G7" t="str">
        <f t="shared" si="0"/>
        <v>Non-Compliant</v>
      </c>
      <c r="H7" t="str">
        <f t="shared" si="1"/>
        <v>40000 - 49999</v>
      </c>
      <c r="I7">
        <f>INDEX(BonusMatrix!$C$3:$G$14, MATCH(C7, BonusMatrix!$B$3:$B$14, 0), MATCH(F7, BonusMatrix!$C$2:$G$2, 0))</f>
        <v>2.7E-2</v>
      </c>
      <c r="J7">
        <f t="shared" si="2"/>
        <v>1111.32</v>
      </c>
      <c r="K7">
        <f t="shared" si="3"/>
        <v>42271.32</v>
      </c>
      <c r="M7" s="8"/>
      <c r="N7" s="8"/>
      <c r="O7" s="8"/>
      <c r="P7" s="8"/>
      <c r="Q7" s="8"/>
    </row>
    <row r="8" spans="1:17" x14ac:dyDescent="0.3">
      <c r="A8" t="s">
        <v>26</v>
      </c>
      <c r="B8" t="s">
        <v>7</v>
      </c>
      <c r="C8" t="s">
        <v>17</v>
      </c>
      <c r="D8">
        <v>109000</v>
      </c>
      <c r="E8" t="s">
        <v>15</v>
      </c>
      <c r="F8" t="s">
        <v>10</v>
      </c>
      <c r="G8" t="str">
        <f t="shared" si="0"/>
        <v>Compliant</v>
      </c>
      <c r="H8" t="str">
        <f t="shared" si="1"/>
        <v>100000 - 109999</v>
      </c>
      <c r="I8">
        <f>INDEX(BonusMatrix!$C$3:$G$14, MATCH(C8, BonusMatrix!$B$3:$B$14, 0), MATCH(F8, BonusMatrix!$C$2:$G$2, 0))</f>
        <v>6.4000000000000001E-2</v>
      </c>
      <c r="J8">
        <f t="shared" si="2"/>
        <v>6976</v>
      </c>
      <c r="K8">
        <f t="shared" si="3"/>
        <v>115976</v>
      </c>
      <c r="M8" s="8"/>
      <c r="N8" s="8"/>
      <c r="O8" s="8"/>
      <c r="P8" s="8"/>
      <c r="Q8" s="8"/>
    </row>
    <row r="9" spans="1:17" x14ac:dyDescent="0.3">
      <c r="A9" t="s">
        <v>28</v>
      </c>
      <c r="B9" t="s">
        <v>12</v>
      </c>
      <c r="C9" t="s">
        <v>20</v>
      </c>
      <c r="D9">
        <v>43020</v>
      </c>
      <c r="E9" t="s">
        <v>18</v>
      </c>
      <c r="F9" t="s">
        <v>25</v>
      </c>
      <c r="G9" t="str">
        <f t="shared" si="0"/>
        <v>Non-Compliant</v>
      </c>
      <c r="H9" t="str">
        <f t="shared" si="1"/>
        <v>40000 - 49999</v>
      </c>
      <c r="I9">
        <f>INDEX(BonusMatrix!$C$3:$G$14, MATCH(C9, BonusMatrix!$B$3:$B$14, 0), MATCH(F9, BonusMatrix!$C$2:$G$2, 0))</f>
        <v>2.8000000000000001E-2</v>
      </c>
      <c r="J9">
        <f t="shared" si="2"/>
        <v>1204.56</v>
      </c>
      <c r="K9">
        <f t="shared" si="3"/>
        <v>44224.56</v>
      </c>
      <c r="M9" s="8"/>
      <c r="N9" s="8"/>
      <c r="O9" s="8"/>
      <c r="P9" s="8"/>
      <c r="Q9" s="8"/>
    </row>
    <row r="10" spans="1:17" x14ac:dyDescent="0.3">
      <c r="A10" t="s">
        <v>29</v>
      </c>
      <c r="B10" t="s">
        <v>7</v>
      </c>
      <c r="C10" t="s">
        <v>30</v>
      </c>
      <c r="D10">
        <v>37800</v>
      </c>
      <c r="E10" t="s">
        <v>9</v>
      </c>
      <c r="F10" t="s">
        <v>25</v>
      </c>
      <c r="G10" t="str">
        <f t="shared" si="0"/>
        <v>Non-Compliant</v>
      </c>
      <c r="H10" t="str">
        <f t="shared" si="1"/>
        <v>30000 - 39999</v>
      </c>
      <c r="I10">
        <f>INDEX(BonusMatrix!$C$3:$G$14, MATCH(C10, BonusMatrix!$B$3:$B$14, 0), MATCH(F10, BonusMatrix!$C$2:$G$2, 0))</f>
        <v>2.4E-2</v>
      </c>
      <c r="J10">
        <f t="shared" si="2"/>
        <v>907.2</v>
      </c>
      <c r="K10">
        <f t="shared" si="3"/>
        <v>38707.199999999997</v>
      </c>
      <c r="M10" s="8"/>
      <c r="N10" s="8"/>
      <c r="O10" s="8"/>
      <c r="P10" s="8"/>
      <c r="Q10" s="8"/>
    </row>
    <row r="11" spans="1:17" x14ac:dyDescent="0.3">
      <c r="A11" t="s">
        <v>31</v>
      </c>
      <c r="B11" t="s">
        <v>7</v>
      </c>
      <c r="C11" t="s">
        <v>8</v>
      </c>
      <c r="D11">
        <v>88380</v>
      </c>
      <c r="E11" t="s">
        <v>18</v>
      </c>
      <c r="F11" t="s">
        <v>25</v>
      </c>
      <c r="G11" t="str">
        <f t="shared" si="0"/>
        <v>Non-Compliant</v>
      </c>
      <c r="H11" t="str">
        <f t="shared" si="1"/>
        <v>80000 - 89999</v>
      </c>
      <c r="I11">
        <f>INDEX(BonusMatrix!$C$3:$G$14, MATCH(C11, BonusMatrix!$B$3:$B$14, 0), MATCH(F11, BonusMatrix!$C$2:$G$2, 0))</f>
        <v>2.1000000000000001E-2</v>
      </c>
      <c r="J11">
        <f t="shared" si="2"/>
        <v>1855.98</v>
      </c>
      <c r="K11">
        <f t="shared" si="3"/>
        <v>90235.98</v>
      </c>
      <c r="M11" s="8"/>
      <c r="N11" s="8"/>
      <c r="O11" s="8"/>
      <c r="P11" s="8"/>
      <c r="Q11" s="8"/>
    </row>
    <row r="12" spans="1:17" x14ac:dyDescent="0.3">
      <c r="A12" t="s">
        <v>32</v>
      </c>
      <c r="B12" t="s">
        <v>12</v>
      </c>
      <c r="C12" t="s">
        <v>33</v>
      </c>
      <c r="D12">
        <v>84420</v>
      </c>
      <c r="E12" t="s">
        <v>15</v>
      </c>
      <c r="F12" t="s">
        <v>25</v>
      </c>
      <c r="G12" t="str">
        <f t="shared" si="0"/>
        <v>Non-Compliant</v>
      </c>
      <c r="H12" t="str">
        <f t="shared" si="1"/>
        <v>80000 - 89999</v>
      </c>
      <c r="I12">
        <f>INDEX(BonusMatrix!$C$3:$G$14, MATCH(C12, BonusMatrix!$B$3:$B$14, 0), MATCH(F12, BonusMatrix!$C$2:$G$2, 0))</f>
        <v>3.2000000000000001E-2</v>
      </c>
      <c r="J12">
        <f t="shared" si="2"/>
        <v>2701.44</v>
      </c>
      <c r="K12">
        <f t="shared" si="3"/>
        <v>87121.44</v>
      </c>
      <c r="M12" s="8"/>
      <c r="N12" s="8"/>
      <c r="O12" s="8"/>
      <c r="P12" s="8"/>
      <c r="Q12" s="8"/>
    </row>
    <row r="13" spans="1:17" x14ac:dyDescent="0.3">
      <c r="A13" t="s">
        <v>34</v>
      </c>
      <c r="B13" t="s">
        <v>12</v>
      </c>
      <c r="C13" t="s">
        <v>17</v>
      </c>
      <c r="D13">
        <v>101760</v>
      </c>
      <c r="E13" t="s">
        <v>15</v>
      </c>
      <c r="F13" t="s">
        <v>14</v>
      </c>
      <c r="G13" t="str">
        <f t="shared" si="0"/>
        <v>Compliant</v>
      </c>
      <c r="H13" t="str">
        <f t="shared" si="1"/>
        <v>100000 - 109999</v>
      </c>
      <c r="I13">
        <f>INDEX(BonusMatrix!$C$3:$G$14, MATCH(C13, BonusMatrix!$B$3:$B$14, 0), MATCH(F13, BonusMatrix!$C$2:$G$2, 0))</f>
        <v>5.3999999999999999E-2</v>
      </c>
      <c r="J13">
        <f t="shared" si="2"/>
        <v>5495.04</v>
      </c>
      <c r="K13">
        <f t="shared" si="3"/>
        <v>107255.03999999999</v>
      </c>
      <c r="M13" s="8"/>
      <c r="N13" s="8"/>
      <c r="O13" s="8"/>
      <c r="P13" s="8"/>
      <c r="Q13" s="8"/>
    </row>
    <row r="14" spans="1:17" x14ac:dyDescent="0.3">
      <c r="A14" t="s">
        <v>35</v>
      </c>
      <c r="B14" t="s">
        <v>7</v>
      </c>
      <c r="C14" t="s">
        <v>8</v>
      </c>
      <c r="D14">
        <v>110780</v>
      </c>
      <c r="E14" t="s">
        <v>15</v>
      </c>
      <c r="F14" t="s">
        <v>21</v>
      </c>
      <c r="G14" t="str">
        <f t="shared" si="0"/>
        <v>Compliant</v>
      </c>
      <c r="H14" t="str">
        <f t="shared" si="1"/>
        <v>110000 - 119999</v>
      </c>
      <c r="I14">
        <f>INDEX(BonusMatrix!$C$3:$G$14, MATCH(C14, BonusMatrix!$B$3:$B$14, 0), MATCH(F14, BonusMatrix!$C$2:$G$2, 0))</f>
        <v>1.2E-2</v>
      </c>
      <c r="J14">
        <f t="shared" si="2"/>
        <v>1329.3600000000001</v>
      </c>
      <c r="K14">
        <f t="shared" si="3"/>
        <v>112109.36</v>
      </c>
      <c r="M14" s="8"/>
      <c r="N14" s="8"/>
      <c r="O14" s="8"/>
      <c r="P14" s="8"/>
      <c r="Q14" s="8"/>
    </row>
    <row r="15" spans="1:17" x14ac:dyDescent="0.3">
      <c r="A15" t="s">
        <v>36</v>
      </c>
      <c r="B15" t="s">
        <v>7</v>
      </c>
      <c r="C15" t="s">
        <v>24</v>
      </c>
      <c r="D15">
        <v>68430</v>
      </c>
      <c r="E15" t="s">
        <v>15</v>
      </c>
      <c r="F15" t="s">
        <v>14</v>
      </c>
      <c r="G15" t="str">
        <f t="shared" si="0"/>
        <v>Non-Compliant</v>
      </c>
      <c r="H15" t="str">
        <f t="shared" si="1"/>
        <v>60000 - 69999</v>
      </c>
      <c r="I15">
        <f>INDEX(BonusMatrix!$C$3:$G$14, MATCH(C15, BonusMatrix!$B$3:$B$14, 0), MATCH(F15, BonusMatrix!$C$2:$G$2, 0))</f>
        <v>5.3999999999999999E-2</v>
      </c>
      <c r="J15">
        <f t="shared" si="2"/>
        <v>3695.22</v>
      </c>
      <c r="K15">
        <f t="shared" si="3"/>
        <v>72125.22</v>
      </c>
    </row>
    <row r="16" spans="1:17" x14ac:dyDescent="0.3">
      <c r="A16" t="s">
        <v>37</v>
      </c>
      <c r="B16" t="s">
        <v>12</v>
      </c>
      <c r="C16" t="s">
        <v>38</v>
      </c>
      <c r="D16">
        <v>105370</v>
      </c>
      <c r="E16" t="s">
        <v>18</v>
      </c>
      <c r="F16" t="s">
        <v>14</v>
      </c>
      <c r="G16" t="str">
        <f t="shared" si="0"/>
        <v>Compliant</v>
      </c>
      <c r="H16" t="str">
        <f t="shared" si="1"/>
        <v>100000 - 109999</v>
      </c>
      <c r="I16">
        <f>INDEX(BonusMatrix!$C$3:$G$14, MATCH(C16, BonusMatrix!$B$3:$B$14, 0), MATCH(F16, BonusMatrix!$C$2:$G$2, 0))</f>
        <v>5.8999999999999997E-2</v>
      </c>
      <c r="J16">
        <f t="shared" si="2"/>
        <v>6216.83</v>
      </c>
      <c r="K16">
        <f t="shared" si="3"/>
        <v>111586.83</v>
      </c>
    </row>
    <row r="17" spans="1:11" x14ac:dyDescent="0.3">
      <c r="A17" t="s">
        <v>39</v>
      </c>
      <c r="B17" t="s">
        <v>7</v>
      </c>
      <c r="C17" t="s">
        <v>13</v>
      </c>
      <c r="D17">
        <v>113800</v>
      </c>
      <c r="E17" t="s">
        <v>9</v>
      </c>
      <c r="F17" t="s">
        <v>25</v>
      </c>
      <c r="G17" t="str">
        <f t="shared" si="0"/>
        <v>Compliant</v>
      </c>
      <c r="H17" t="str">
        <f t="shared" si="1"/>
        <v>110000 - 119999</v>
      </c>
      <c r="I17">
        <f>INDEX(BonusMatrix!$C$3:$G$14, MATCH(C17, BonusMatrix!$B$3:$B$14, 0), MATCH(F17, BonusMatrix!$C$2:$G$2, 0))</f>
        <v>3.5000000000000003E-2</v>
      </c>
      <c r="J17">
        <f t="shared" si="2"/>
        <v>3983.0000000000005</v>
      </c>
      <c r="K17">
        <f t="shared" si="3"/>
        <v>117783</v>
      </c>
    </row>
    <row r="18" spans="1:11" x14ac:dyDescent="0.3">
      <c r="A18" t="s">
        <v>40</v>
      </c>
      <c r="B18" t="s">
        <v>12</v>
      </c>
      <c r="C18" t="s">
        <v>8</v>
      </c>
      <c r="D18">
        <v>76300</v>
      </c>
      <c r="E18" t="s">
        <v>18</v>
      </c>
      <c r="F18" t="s">
        <v>25</v>
      </c>
      <c r="G18" t="str">
        <f t="shared" si="0"/>
        <v>Non-Compliant</v>
      </c>
      <c r="H18" t="str">
        <f t="shared" si="1"/>
        <v>70000 - 79999</v>
      </c>
      <c r="I18">
        <f>INDEX(BonusMatrix!$C$3:$G$14, MATCH(C18, BonusMatrix!$B$3:$B$14, 0), MATCH(F18, BonusMatrix!$C$2:$G$2, 0))</f>
        <v>2.1000000000000001E-2</v>
      </c>
      <c r="J18">
        <f t="shared" si="2"/>
        <v>1602.3000000000002</v>
      </c>
      <c r="K18">
        <f t="shared" si="3"/>
        <v>77902.3</v>
      </c>
    </row>
    <row r="19" spans="1:11" x14ac:dyDescent="0.3">
      <c r="A19" t="s">
        <v>41</v>
      </c>
      <c r="B19" t="s">
        <v>12</v>
      </c>
      <c r="C19" t="s">
        <v>8</v>
      </c>
      <c r="D19">
        <v>44530</v>
      </c>
      <c r="E19" t="s">
        <v>18</v>
      </c>
      <c r="F19" t="s">
        <v>25</v>
      </c>
      <c r="G19" t="str">
        <f t="shared" si="0"/>
        <v>Non-Compliant</v>
      </c>
      <c r="H19" t="str">
        <f t="shared" si="1"/>
        <v>40000 - 49999</v>
      </c>
      <c r="I19">
        <f>INDEX(BonusMatrix!$C$3:$G$14, MATCH(C19, BonusMatrix!$B$3:$B$14, 0), MATCH(F19, BonusMatrix!$C$2:$G$2, 0))</f>
        <v>2.1000000000000001E-2</v>
      </c>
      <c r="J19">
        <f t="shared" si="2"/>
        <v>935.13000000000011</v>
      </c>
      <c r="K19">
        <f t="shared" si="3"/>
        <v>45465.13</v>
      </c>
    </row>
    <row r="20" spans="1:11" x14ac:dyDescent="0.3">
      <c r="A20" t="s">
        <v>42</v>
      </c>
      <c r="B20" t="s">
        <v>12</v>
      </c>
      <c r="C20" t="s">
        <v>17</v>
      </c>
      <c r="D20">
        <v>63710</v>
      </c>
      <c r="E20" t="s">
        <v>9</v>
      </c>
      <c r="F20" t="s">
        <v>25</v>
      </c>
      <c r="G20" t="str">
        <f t="shared" si="0"/>
        <v>Non-Compliant</v>
      </c>
      <c r="H20" t="str">
        <f t="shared" si="1"/>
        <v>60000 - 69999</v>
      </c>
      <c r="I20">
        <f>INDEX(BonusMatrix!$C$3:$G$14, MATCH(C20, BonusMatrix!$B$3:$B$14, 0), MATCH(F20, BonusMatrix!$C$2:$G$2, 0))</f>
        <v>2.1000000000000001E-2</v>
      </c>
      <c r="J20">
        <f t="shared" si="2"/>
        <v>1337.91</v>
      </c>
      <c r="K20">
        <f t="shared" si="3"/>
        <v>65047.91</v>
      </c>
    </row>
    <row r="21" spans="1:11" x14ac:dyDescent="0.3">
      <c r="A21" t="s">
        <v>43</v>
      </c>
      <c r="B21" t="s">
        <v>12</v>
      </c>
      <c r="C21" t="s">
        <v>33</v>
      </c>
      <c r="D21">
        <v>62780</v>
      </c>
      <c r="E21" t="s">
        <v>15</v>
      </c>
      <c r="F21" t="s">
        <v>10</v>
      </c>
      <c r="G21" t="str">
        <f t="shared" si="0"/>
        <v>Non-Compliant</v>
      </c>
      <c r="H21" t="str">
        <f t="shared" si="1"/>
        <v>60000 - 69999</v>
      </c>
      <c r="I21">
        <f>INDEX(BonusMatrix!$C$3:$G$14, MATCH(C21, BonusMatrix!$B$3:$B$14, 0), MATCH(F21, BonusMatrix!$C$2:$G$2, 0))</f>
        <v>6.2E-2</v>
      </c>
      <c r="J21">
        <f t="shared" si="2"/>
        <v>3892.36</v>
      </c>
      <c r="K21">
        <f t="shared" si="3"/>
        <v>66672.36</v>
      </c>
    </row>
    <row r="22" spans="1:11" x14ac:dyDescent="0.3">
      <c r="A22" t="s">
        <v>44</v>
      </c>
      <c r="B22" t="s">
        <v>12</v>
      </c>
      <c r="C22" t="s">
        <v>38</v>
      </c>
      <c r="D22">
        <v>119750</v>
      </c>
      <c r="E22" t="s">
        <v>9</v>
      </c>
      <c r="F22" t="s">
        <v>25</v>
      </c>
      <c r="G22" t="str">
        <f t="shared" si="0"/>
        <v>Compliant</v>
      </c>
      <c r="H22" t="str">
        <f t="shared" si="1"/>
        <v>110000 - 119999</v>
      </c>
      <c r="I22">
        <f>INDEX(BonusMatrix!$C$3:$G$14, MATCH(C22, BonusMatrix!$B$3:$B$14, 0), MATCH(F22, BonusMatrix!$C$2:$G$2, 0))</f>
        <v>0.04</v>
      </c>
      <c r="J22">
        <f t="shared" si="2"/>
        <v>4790</v>
      </c>
      <c r="K22">
        <f t="shared" si="3"/>
        <v>124540</v>
      </c>
    </row>
    <row r="23" spans="1:11" x14ac:dyDescent="0.3">
      <c r="A23" t="s">
        <v>45</v>
      </c>
      <c r="B23" t="s">
        <v>7</v>
      </c>
      <c r="C23" t="s">
        <v>46</v>
      </c>
      <c r="D23">
        <v>116980</v>
      </c>
      <c r="E23" t="s">
        <v>18</v>
      </c>
      <c r="F23" t="s">
        <v>47</v>
      </c>
      <c r="G23" t="str">
        <f t="shared" si="0"/>
        <v>Compliant</v>
      </c>
      <c r="H23" t="str">
        <f t="shared" si="1"/>
        <v>110000 - 119999</v>
      </c>
      <c r="I23">
        <f>INDEX(BonusMatrix!$C$3:$G$14, MATCH(C23, BonusMatrix!$B$3:$B$14, 0), MATCH(F23, BonusMatrix!$C$2:$G$2, 0))</f>
        <v>5.0000000000000001E-3</v>
      </c>
      <c r="J23">
        <f t="shared" si="2"/>
        <v>584.9</v>
      </c>
      <c r="K23">
        <f t="shared" si="3"/>
        <v>117564.9</v>
      </c>
    </row>
    <row r="24" spans="1:11" x14ac:dyDescent="0.3">
      <c r="A24" t="s">
        <v>48</v>
      </c>
      <c r="B24" t="s">
        <v>7</v>
      </c>
      <c r="C24" t="s">
        <v>49</v>
      </c>
      <c r="D24">
        <v>35940</v>
      </c>
      <c r="E24" t="s">
        <v>15</v>
      </c>
      <c r="F24" t="s">
        <v>14</v>
      </c>
      <c r="G24" t="str">
        <f t="shared" si="0"/>
        <v>Non-Compliant</v>
      </c>
      <c r="H24" t="str">
        <f t="shared" si="1"/>
        <v>30000 - 39999</v>
      </c>
      <c r="I24">
        <f>INDEX(BonusMatrix!$C$3:$G$14, MATCH(C24, BonusMatrix!$B$3:$B$14, 0), MATCH(F24, BonusMatrix!$C$2:$G$2, 0))</f>
        <v>5.8000000000000003E-2</v>
      </c>
      <c r="J24">
        <f t="shared" si="2"/>
        <v>2084.52</v>
      </c>
      <c r="K24">
        <f t="shared" si="3"/>
        <v>38024.519999999997</v>
      </c>
    </row>
    <row r="25" spans="1:11" x14ac:dyDescent="0.3">
      <c r="A25" t="s">
        <v>50</v>
      </c>
      <c r="B25" t="s">
        <v>7</v>
      </c>
      <c r="C25" t="s">
        <v>27</v>
      </c>
      <c r="D25">
        <v>109040</v>
      </c>
      <c r="E25" t="s">
        <v>9</v>
      </c>
      <c r="F25" t="s">
        <v>25</v>
      </c>
      <c r="G25" t="str">
        <f t="shared" si="0"/>
        <v>Compliant</v>
      </c>
      <c r="H25" t="str">
        <f t="shared" si="1"/>
        <v>100000 - 109999</v>
      </c>
      <c r="I25">
        <f>INDEX(BonusMatrix!$C$3:$G$14, MATCH(C25, BonusMatrix!$B$3:$B$14, 0), MATCH(F25, BonusMatrix!$C$2:$G$2, 0))</f>
        <v>2.3E-2</v>
      </c>
      <c r="J25">
        <f t="shared" si="2"/>
        <v>2507.92</v>
      </c>
      <c r="K25">
        <f t="shared" si="3"/>
        <v>111547.92</v>
      </c>
    </row>
    <row r="26" spans="1:11" x14ac:dyDescent="0.3">
      <c r="A26" t="s">
        <v>51</v>
      </c>
      <c r="B26" t="s">
        <v>12</v>
      </c>
      <c r="C26" t="s">
        <v>27</v>
      </c>
      <c r="D26">
        <v>109160</v>
      </c>
      <c r="E26" t="s">
        <v>18</v>
      </c>
      <c r="F26" t="s">
        <v>14</v>
      </c>
      <c r="G26" t="str">
        <f t="shared" si="0"/>
        <v>Compliant</v>
      </c>
      <c r="H26" t="str">
        <f t="shared" si="1"/>
        <v>100000 - 109999</v>
      </c>
      <c r="I26">
        <f>INDEX(BonusMatrix!$C$3:$G$14, MATCH(C26, BonusMatrix!$B$3:$B$14, 0), MATCH(F26, BonusMatrix!$C$2:$G$2, 0))</f>
        <v>5.2999999999999999E-2</v>
      </c>
      <c r="J26">
        <f t="shared" si="2"/>
        <v>5785.48</v>
      </c>
      <c r="K26">
        <f t="shared" si="3"/>
        <v>114945.48</v>
      </c>
    </row>
    <row r="27" spans="1:11" x14ac:dyDescent="0.3">
      <c r="A27" t="s">
        <v>52</v>
      </c>
      <c r="B27" t="s">
        <v>7</v>
      </c>
      <c r="C27" t="s">
        <v>24</v>
      </c>
      <c r="D27">
        <v>75540</v>
      </c>
      <c r="E27" t="s">
        <v>15</v>
      </c>
      <c r="F27" t="s">
        <v>25</v>
      </c>
      <c r="G27" t="str">
        <f t="shared" si="0"/>
        <v>Non-Compliant</v>
      </c>
      <c r="H27" t="str">
        <f t="shared" si="1"/>
        <v>70000 - 79999</v>
      </c>
      <c r="I27">
        <f>INDEX(BonusMatrix!$C$3:$G$14, MATCH(C27, BonusMatrix!$B$3:$B$14, 0), MATCH(F27, BonusMatrix!$C$2:$G$2, 0))</f>
        <v>2.7E-2</v>
      </c>
      <c r="J27">
        <f t="shared" si="2"/>
        <v>2039.58</v>
      </c>
      <c r="K27">
        <f t="shared" si="3"/>
        <v>77579.58</v>
      </c>
    </row>
    <row r="28" spans="1:11" x14ac:dyDescent="0.3">
      <c r="A28" t="s">
        <v>53</v>
      </c>
      <c r="B28" t="s">
        <v>12</v>
      </c>
      <c r="C28" t="s">
        <v>13</v>
      </c>
      <c r="D28">
        <v>30000</v>
      </c>
      <c r="E28" t="s">
        <v>18</v>
      </c>
      <c r="F28" t="s">
        <v>25</v>
      </c>
      <c r="G28" t="str">
        <f t="shared" si="0"/>
        <v>Non-Compliant</v>
      </c>
      <c r="H28" t="str">
        <f t="shared" si="1"/>
        <v>30000 - 39999</v>
      </c>
      <c r="I28">
        <f>INDEX(BonusMatrix!$C$3:$G$14, MATCH(C28, BonusMatrix!$B$3:$B$14, 0), MATCH(F28, BonusMatrix!$C$2:$G$2, 0))</f>
        <v>3.5000000000000003E-2</v>
      </c>
      <c r="J28">
        <f t="shared" si="2"/>
        <v>1050</v>
      </c>
      <c r="K28">
        <f t="shared" si="3"/>
        <v>31050</v>
      </c>
    </row>
    <row r="29" spans="1:11" x14ac:dyDescent="0.3">
      <c r="A29" t="s">
        <v>54</v>
      </c>
      <c r="B29" t="s">
        <v>12</v>
      </c>
      <c r="C29" t="s">
        <v>8</v>
      </c>
      <c r="D29">
        <v>76210</v>
      </c>
      <c r="E29" t="s">
        <v>15</v>
      </c>
      <c r="F29" t="s">
        <v>14</v>
      </c>
      <c r="G29" t="str">
        <f t="shared" si="0"/>
        <v>Non-Compliant</v>
      </c>
      <c r="H29" t="str">
        <f t="shared" si="1"/>
        <v>70000 - 79999</v>
      </c>
      <c r="I29">
        <f>INDEX(BonusMatrix!$C$3:$G$14, MATCH(C29, BonusMatrix!$B$3:$B$14, 0), MATCH(F29, BonusMatrix!$C$2:$G$2, 0))</f>
        <v>5.0999999999999997E-2</v>
      </c>
      <c r="J29">
        <f t="shared" si="2"/>
        <v>3886.7099999999996</v>
      </c>
      <c r="K29">
        <f t="shared" si="3"/>
        <v>80096.710000000006</v>
      </c>
    </row>
    <row r="30" spans="1:11" x14ac:dyDescent="0.3">
      <c r="A30" t="s">
        <v>55</v>
      </c>
      <c r="B30" t="s">
        <v>7</v>
      </c>
      <c r="C30" t="s">
        <v>17</v>
      </c>
      <c r="D30">
        <v>108460</v>
      </c>
      <c r="E30" t="s">
        <v>18</v>
      </c>
      <c r="F30" t="s">
        <v>14</v>
      </c>
      <c r="G30" t="str">
        <f t="shared" si="0"/>
        <v>Compliant</v>
      </c>
      <c r="H30" t="str">
        <f t="shared" si="1"/>
        <v>100000 - 109999</v>
      </c>
      <c r="I30">
        <f>INDEX(BonusMatrix!$C$3:$G$14, MATCH(C30, BonusMatrix!$B$3:$B$14, 0), MATCH(F30, BonusMatrix!$C$2:$G$2, 0))</f>
        <v>5.3999999999999999E-2</v>
      </c>
      <c r="J30">
        <f t="shared" si="2"/>
        <v>5856.84</v>
      </c>
      <c r="K30">
        <f t="shared" si="3"/>
        <v>114316.84</v>
      </c>
    </row>
    <row r="31" spans="1:11" x14ac:dyDescent="0.3">
      <c r="A31" t="s">
        <v>56</v>
      </c>
      <c r="B31" t="s">
        <v>7</v>
      </c>
      <c r="C31" t="s">
        <v>46</v>
      </c>
      <c r="D31">
        <v>69070</v>
      </c>
      <c r="E31" t="s">
        <v>18</v>
      </c>
      <c r="F31" t="s">
        <v>21</v>
      </c>
      <c r="G31" t="str">
        <f t="shared" si="0"/>
        <v>Non-Compliant</v>
      </c>
      <c r="H31" t="str">
        <f t="shared" si="1"/>
        <v>60000 - 69999</v>
      </c>
      <c r="I31">
        <f>INDEX(BonusMatrix!$C$3:$G$14, MATCH(C31, BonusMatrix!$B$3:$B$14, 0), MATCH(F31, BonusMatrix!$C$2:$G$2, 0))</f>
        <v>0.02</v>
      </c>
      <c r="J31">
        <f t="shared" si="2"/>
        <v>1381.4</v>
      </c>
      <c r="K31">
        <f t="shared" si="3"/>
        <v>70451.399999999994</v>
      </c>
    </row>
    <row r="32" spans="1:11" x14ac:dyDescent="0.3">
      <c r="A32" t="s">
        <v>57</v>
      </c>
      <c r="B32" t="s">
        <v>12</v>
      </c>
      <c r="C32" t="s">
        <v>30</v>
      </c>
      <c r="D32">
        <v>116520</v>
      </c>
      <c r="E32" t="s">
        <v>9</v>
      </c>
      <c r="F32" t="s">
        <v>14</v>
      </c>
      <c r="G32" t="str">
        <f t="shared" si="0"/>
        <v>Compliant</v>
      </c>
      <c r="H32" t="str">
        <f t="shared" si="1"/>
        <v>110000 - 119999</v>
      </c>
      <c r="I32">
        <f>INDEX(BonusMatrix!$C$3:$G$14, MATCH(C32, BonusMatrix!$B$3:$B$14, 0), MATCH(F32, BonusMatrix!$C$2:$G$2, 0))</f>
        <v>0.05</v>
      </c>
      <c r="J32">
        <f t="shared" si="2"/>
        <v>5826</v>
      </c>
      <c r="K32">
        <f t="shared" si="3"/>
        <v>122346</v>
      </c>
    </row>
    <row r="33" spans="1:11" x14ac:dyDescent="0.3">
      <c r="A33" t="s">
        <v>58</v>
      </c>
      <c r="B33" t="s">
        <v>12</v>
      </c>
      <c r="C33" t="s">
        <v>24</v>
      </c>
      <c r="D33">
        <v>36460</v>
      </c>
      <c r="E33" t="s">
        <v>15</v>
      </c>
      <c r="F33" t="s">
        <v>14</v>
      </c>
      <c r="G33" t="str">
        <f t="shared" si="0"/>
        <v>Non-Compliant</v>
      </c>
      <c r="H33" t="str">
        <f t="shared" si="1"/>
        <v>30000 - 39999</v>
      </c>
      <c r="I33">
        <f>INDEX(BonusMatrix!$C$3:$G$14, MATCH(C33, BonusMatrix!$B$3:$B$14, 0), MATCH(F33, BonusMatrix!$C$2:$G$2, 0))</f>
        <v>5.3999999999999999E-2</v>
      </c>
      <c r="J33">
        <f t="shared" si="2"/>
        <v>1968.84</v>
      </c>
      <c r="K33">
        <f t="shared" si="3"/>
        <v>38428.839999999997</v>
      </c>
    </row>
    <row r="34" spans="1:11" x14ac:dyDescent="0.3">
      <c r="A34" t="s">
        <v>59</v>
      </c>
      <c r="B34" t="s">
        <v>12</v>
      </c>
      <c r="C34" t="s">
        <v>38</v>
      </c>
      <c r="D34">
        <v>50950</v>
      </c>
      <c r="E34" t="s">
        <v>18</v>
      </c>
      <c r="F34" t="s">
        <v>14</v>
      </c>
      <c r="G34" t="str">
        <f t="shared" si="0"/>
        <v>Non-Compliant</v>
      </c>
      <c r="H34" t="str">
        <f t="shared" si="1"/>
        <v>50000 - 59999</v>
      </c>
      <c r="I34">
        <f>INDEX(BonusMatrix!$C$3:$G$14, MATCH(C34, BonusMatrix!$B$3:$B$14, 0), MATCH(F34, BonusMatrix!$C$2:$G$2, 0))</f>
        <v>5.8999999999999997E-2</v>
      </c>
      <c r="J34">
        <f t="shared" si="2"/>
        <v>3006.0499999999997</v>
      </c>
      <c r="K34">
        <f t="shared" si="3"/>
        <v>53956.05</v>
      </c>
    </row>
    <row r="35" spans="1:11" x14ac:dyDescent="0.3">
      <c r="A35" t="s">
        <v>60</v>
      </c>
      <c r="B35" t="s">
        <v>12</v>
      </c>
      <c r="C35" t="s">
        <v>61</v>
      </c>
      <c r="D35">
        <v>75440</v>
      </c>
      <c r="E35" t="s">
        <v>9</v>
      </c>
      <c r="F35" t="s">
        <v>25</v>
      </c>
      <c r="G35" t="str">
        <f t="shared" si="0"/>
        <v>Non-Compliant</v>
      </c>
      <c r="H35" t="str">
        <f t="shared" si="1"/>
        <v>70000 - 79999</v>
      </c>
      <c r="I35">
        <f>INDEX(BonusMatrix!$C$3:$G$14, MATCH(C35, BonusMatrix!$B$3:$B$14, 0), MATCH(F35, BonusMatrix!$C$2:$G$2, 0))</f>
        <v>3.5000000000000003E-2</v>
      </c>
      <c r="J35">
        <f t="shared" si="2"/>
        <v>2640.4</v>
      </c>
      <c r="K35">
        <f t="shared" si="3"/>
        <v>78080.399999999994</v>
      </c>
    </row>
    <row r="36" spans="1:11" x14ac:dyDescent="0.3">
      <c r="A36" t="s">
        <v>62</v>
      </c>
      <c r="B36" t="s">
        <v>12</v>
      </c>
      <c r="C36" t="s">
        <v>8</v>
      </c>
      <c r="D36">
        <v>84760</v>
      </c>
      <c r="E36" t="s">
        <v>18</v>
      </c>
      <c r="F36" t="s">
        <v>25</v>
      </c>
      <c r="G36" t="str">
        <f t="shared" si="0"/>
        <v>Non-Compliant</v>
      </c>
      <c r="H36" t="str">
        <f t="shared" si="1"/>
        <v>80000 - 89999</v>
      </c>
      <c r="I36">
        <f>INDEX(BonusMatrix!$C$3:$G$14, MATCH(C36, BonusMatrix!$B$3:$B$14, 0), MATCH(F36, BonusMatrix!$C$2:$G$2, 0))</f>
        <v>2.1000000000000001E-2</v>
      </c>
      <c r="J36">
        <f t="shared" si="2"/>
        <v>1779.96</v>
      </c>
      <c r="K36">
        <f t="shared" si="3"/>
        <v>86539.96</v>
      </c>
    </row>
    <row r="37" spans="1:11" x14ac:dyDescent="0.3">
      <c r="A37" t="s">
        <v>63</v>
      </c>
      <c r="B37" t="s">
        <v>7</v>
      </c>
      <c r="C37" t="s">
        <v>13</v>
      </c>
      <c r="D37">
        <v>82240</v>
      </c>
      <c r="E37" t="s">
        <v>18</v>
      </c>
      <c r="F37" t="s">
        <v>21</v>
      </c>
      <c r="G37" t="str">
        <f t="shared" si="0"/>
        <v>Non-Compliant</v>
      </c>
      <c r="H37" t="str">
        <f t="shared" si="1"/>
        <v>80000 - 89999</v>
      </c>
      <c r="I37">
        <f>INDEX(BonusMatrix!$C$3:$G$14, MATCH(C37, BonusMatrix!$B$3:$B$14, 0), MATCH(F37, BonusMatrix!$C$2:$G$2, 0))</f>
        <v>1.0999999999999999E-2</v>
      </c>
      <c r="J37">
        <f t="shared" si="2"/>
        <v>904.64</v>
      </c>
      <c r="K37">
        <f t="shared" si="3"/>
        <v>83144.639999999999</v>
      </c>
    </row>
    <row r="38" spans="1:11" x14ac:dyDescent="0.3">
      <c r="A38" t="s">
        <v>64</v>
      </c>
      <c r="B38" t="s">
        <v>7</v>
      </c>
      <c r="C38" t="s">
        <v>24</v>
      </c>
      <c r="D38">
        <v>28330</v>
      </c>
      <c r="E38" t="s">
        <v>9</v>
      </c>
      <c r="F38" t="s">
        <v>47</v>
      </c>
      <c r="G38" t="str">
        <f t="shared" si="0"/>
        <v>Non-Compliant</v>
      </c>
      <c r="H38" t="str">
        <f t="shared" si="1"/>
        <v>20000 - 29999</v>
      </c>
      <c r="I38">
        <f>INDEX(BonusMatrix!$C$3:$G$14, MATCH(C38, BonusMatrix!$B$3:$B$14, 0), MATCH(F38, BonusMatrix!$C$2:$G$2, 0))</f>
        <v>5.0000000000000001E-3</v>
      </c>
      <c r="J38">
        <f t="shared" si="2"/>
        <v>141.65</v>
      </c>
      <c r="K38">
        <f t="shared" si="3"/>
        <v>28471.65</v>
      </c>
    </row>
    <row r="39" spans="1:11" x14ac:dyDescent="0.3">
      <c r="A39" t="s">
        <v>65</v>
      </c>
      <c r="B39" t="s">
        <v>12</v>
      </c>
      <c r="C39" t="s">
        <v>24</v>
      </c>
      <c r="D39">
        <v>60580</v>
      </c>
      <c r="E39" t="s">
        <v>9</v>
      </c>
      <c r="F39" t="s">
        <v>10</v>
      </c>
      <c r="G39" t="str">
        <f t="shared" si="0"/>
        <v>Non-Compliant</v>
      </c>
      <c r="H39" t="str">
        <f t="shared" si="1"/>
        <v>60000 - 69999</v>
      </c>
      <c r="I39">
        <f>INDEX(BonusMatrix!$C$3:$G$14, MATCH(C39, BonusMatrix!$B$3:$B$14, 0), MATCH(F39, BonusMatrix!$C$2:$G$2, 0))</f>
        <v>7.5999999999999998E-2</v>
      </c>
      <c r="J39">
        <f t="shared" si="2"/>
        <v>4604.08</v>
      </c>
      <c r="K39">
        <f t="shared" si="3"/>
        <v>65184.08</v>
      </c>
    </row>
    <row r="40" spans="1:11" x14ac:dyDescent="0.3">
      <c r="A40" t="s">
        <v>66</v>
      </c>
      <c r="B40" t="s">
        <v>7</v>
      </c>
      <c r="C40" t="s">
        <v>20</v>
      </c>
      <c r="D40">
        <v>45510</v>
      </c>
      <c r="E40" t="s">
        <v>18</v>
      </c>
      <c r="F40" t="s">
        <v>10</v>
      </c>
      <c r="G40" t="str">
        <f t="shared" si="0"/>
        <v>Non-Compliant</v>
      </c>
      <c r="H40" t="str">
        <f t="shared" si="1"/>
        <v>40000 - 49999</v>
      </c>
      <c r="I40">
        <f>INDEX(BonusMatrix!$C$3:$G$14, MATCH(C40, BonusMatrix!$B$3:$B$14, 0), MATCH(F40, BonusMatrix!$C$2:$G$2, 0))</f>
        <v>7.5999999999999998E-2</v>
      </c>
      <c r="J40">
        <f t="shared" si="2"/>
        <v>3458.7599999999998</v>
      </c>
      <c r="K40">
        <f t="shared" si="3"/>
        <v>48968.76</v>
      </c>
    </row>
    <row r="41" spans="1:11" x14ac:dyDescent="0.3">
      <c r="A41" t="s">
        <v>67</v>
      </c>
      <c r="B41" t="s">
        <v>12</v>
      </c>
      <c r="C41" t="s">
        <v>24</v>
      </c>
      <c r="D41">
        <v>110770</v>
      </c>
      <c r="E41" t="s">
        <v>15</v>
      </c>
      <c r="F41" t="s">
        <v>14</v>
      </c>
      <c r="G41" t="str">
        <f t="shared" si="0"/>
        <v>Compliant</v>
      </c>
      <c r="H41" t="str">
        <f t="shared" si="1"/>
        <v>110000 - 119999</v>
      </c>
      <c r="I41">
        <f>INDEX(BonusMatrix!$C$3:$G$14, MATCH(C41, BonusMatrix!$B$3:$B$14, 0), MATCH(F41, BonusMatrix!$C$2:$G$2, 0))</f>
        <v>5.3999999999999999E-2</v>
      </c>
      <c r="J41">
        <f t="shared" si="2"/>
        <v>5981.58</v>
      </c>
      <c r="K41">
        <f t="shared" si="3"/>
        <v>116751.58</v>
      </c>
    </row>
    <row r="42" spans="1:11" x14ac:dyDescent="0.3">
      <c r="A42" t="s">
        <v>68</v>
      </c>
      <c r="B42" t="s">
        <v>12</v>
      </c>
      <c r="C42" t="s">
        <v>33</v>
      </c>
      <c r="D42">
        <v>86920</v>
      </c>
      <c r="E42" t="s">
        <v>15</v>
      </c>
      <c r="F42" t="s">
        <v>25</v>
      </c>
      <c r="G42" t="str">
        <f t="shared" si="0"/>
        <v>Non-Compliant</v>
      </c>
      <c r="H42" t="str">
        <f t="shared" si="1"/>
        <v>80000 - 89999</v>
      </c>
      <c r="I42">
        <f>INDEX(BonusMatrix!$C$3:$G$14, MATCH(C42, BonusMatrix!$B$3:$B$14, 0), MATCH(F42, BonusMatrix!$C$2:$G$2, 0))</f>
        <v>3.2000000000000001E-2</v>
      </c>
      <c r="J42">
        <f t="shared" si="2"/>
        <v>2781.44</v>
      </c>
      <c r="K42">
        <f t="shared" si="3"/>
        <v>89701.440000000002</v>
      </c>
    </row>
    <row r="43" spans="1:11" x14ac:dyDescent="0.3">
      <c r="A43" t="s">
        <v>69</v>
      </c>
      <c r="B43" t="s">
        <v>845</v>
      </c>
      <c r="C43" t="s">
        <v>38</v>
      </c>
      <c r="D43">
        <v>84680</v>
      </c>
      <c r="E43" t="s">
        <v>9</v>
      </c>
      <c r="F43" t="s">
        <v>14</v>
      </c>
      <c r="G43" t="str">
        <f t="shared" si="0"/>
        <v>Non-Compliant</v>
      </c>
      <c r="H43" t="str">
        <f t="shared" si="1"/>
        <v>80000 - 89999</v>
      </c>
      <c r="I43">
        <f>INDEX(BonusMatrix!$C$3:$G$14, MATCH(C43, BonusMatrix!$B$3:$B$14, 0), MATCH(F43, BonusMatrix!$C$2:$G$2, 0))</f>
        <v>5.8999999999999997E-2</v>
      </c>
      <c r="J43">
        <f t="shared" si="2"/>
        <v>4996.12</v>
      </c>
      <c r="K43">
        <f t="shared" si="3"/>
        <v>89676.12</v>
      </c>
    </row>
    <row r="44" spans="1:11" x14ac:dyDescent="0.3">
      <c r="A44" t="s">
        <v>70</v>
      </c>
      <c r="B44" t="s">
        <v>12</v>
      </c>
      <c r="C44" t="s">
        <v>46</v>
      </c>
      <c r="D44">
        <v>36860</v>
      </c>
      <c r="E44" t="s">
        <v>9</v>
      </c>
      <c r="F44" t="s">
        <v>21</v>
      </c>
      <c r="G44" t="str">
        <f t="shared" si="0"/>
        <v>Non-Compliant</v>
      </c>
      <c r="H44" t="str">
        <f t="shared" si="1"/>
        <v>30000 - 39999</v>
      </c>
      <c r="I44">
        <f>INDEX(BonusMatrix!$C$3:$G$14, MATCH(C44, BonusMatrix!$B$3:$B$14, 0), MATCH(F44, BonusMatrix!$C$2:$G$2, 0))</f>
        <v>0.02</v>
      </c>
      <c r="J44">
        <f t="shared" si="2"/>
        <v>737.2</v>
      </c>
      <c r="K44">
        <f t="shared" si="3"/>
        <v>37597.199999999997</v>
      </c>
    </row>
    <row r="45" spans="1:11" x14ac:dyDescent="0.3">
      <c r="A45" t="s">
        <v>71</v>
      </c>
      <c r="B45" t="s">
        <v>845</v>
      </c>
      <c r="C45" t="s">
        <v>8</v>
      </c>
      <c r="D45">
        <v>114010</v>
      </c>
      <c r="E45" t="s">
        <v>18</v>
      </c>
      <c r="F45" t="s">
        <v>25</v>
      </c>
      <c r="G45" t="str">
        <f t="shared" si="0"/>
        <v>Compliant</v>
      </c>
      <c r="H45" t="str">
        <f t="shared" si="1"/>
        <v>110000 - 119999</v>
      </c>
      <c r="I45">
        <f>INDEX(BonusMatrix!$C$3:$G$14, MATCH(C45, BonusMatrix!$B$3:$B$14, 0), MATCH(F45, BonusMatrix!$C$2:$G$2, 0))</f>
        <v>2.1000000000000001E-2</v>
      </c>
      <c r="J45">
        <f t="shared" si="2"/>
        <v>2394.21</v>
      </c>
      <c r="K45">
        <f t="shared" si="3"/>
        <v>116404.21</v>
      </c>
    </row>
    <row r="46" spans="1:11" x14ac:dyDescent="0.3">
      <c r="A46" t="s">
        <v>72</v>
      </c>
      <c r="B46" t="s">
        <v>845</v>
      </c>
      <c r="C46" t="s">
        <v>27</v>
      </c>
      <c r="D46">
        <v>54130</v>
      </c>
      <c r="E46" t="s">
        <v>18</v>
      </c>
      <c r="F46" t="s">
        <v>47</v>
      </c>
      <c r="G46" t="str">
        <f t="shared" si="0"/>
        <v>Non-Compliant</v>
      </c>
      <c r="H46" t="str">
        <f t="shared" si="1"/>
        <v>50000 - 59999</v>
      </c>
      <c r="I46">
        <f>INDEX(BonusMatrix!$C$3:$G$14, MATCH(C46, BonusMatrix!$B$3:$B$14, 0), MATCH(F46, BonusMatrix!$C$2:$G$2, 0))</f>
        <v>5.0000000000000001E-3</v>
      </c>
      <c r="J46">
        <f t="shared" si="2"/>
        <v>270.64999999999998</v>
      </c>
      <c r="K46">
        <f t="shared" si="3"/>
        <v>54400.65</v>
      </c>
    </row>
    <row r="47" spans="1:11" x14ac:dyDescent="0.3">
      <c r="A47" t="s">
        <v>73</v>
      </c>
      <c r="B47" t="s">
        <v>12</v>
      </c>
      <c r="C47" t="s">
        <v>33</v>
      </c>
      <c r="D47">
        <v>81720</v>
      </c>
      <c r="E47" t="s">
        <v>15</v>
      </c>
      <c r="F47" t="s">
        <v>10</v>
      </c>
      <c r="G47" t="str">
        <f t="shared" si="0"/>
        <v>Non-Compliant</v>
      </c>
      <c r="H47" t="str">
        <f t="shared" si="1"/>
        <v>80000 - 89999</v>
      </c>
      <c r="I47">
        <f>INDEX(BonusMatrix!$C$3:$G$14, MATCH(C47, BonusMatrix!$B$3:$B$14, 0), MATCH(F47, BonusMatrix!$C$2:$G$2, 0))</f>
        <v>6.2E-2</v>
      </c>
      <c r="J47">
        <f t="shared" si="2"/>
        <v>5066.6400000000003</v>
      </c>
      <c r="K47">
        <f t="shared" si="3"/>
        <v>86786.64</v>
      </c>
    </row>
    <row r="48" spans="1:11" x14ac:dyDescent="0.3">
      <c r="A48" t="s">
        <v>74</v>
      </c>
      <c r="B48" t="s">
        <v>7</v>
      </c>
      <c r="C48" t="s">
        <v>24</v>
      </c>
      <c r="D48">
        <v>84470</v>
      </c>
      <c r="E48" t="s">
        <v>9</v>
      </c>
      <c r="F48" t="s">
        <v>25</v>
      </c>
      <c r="G48" t="str">
        <f t="shared" si="0"/>
        <v>Non-Compliant</v>
      </c>
      <c r="H48" t="str">
        <f t="shared" si="1"/>
        <v>80000 - 89999</v>
      </c>
      <c r="I48">
        <f>INDEX(BonusMatrix!$C$3:$G$14, MATCH(C48, BonusMatrix!$B$3:$B$14, 0), MATCH(F48, BonusMatrix!$C$2:$G$2, 0))</f>
        <v>2.7E-2</v>
      </c>
      <c r="J48">
        <f t="shared" si="2"/>
        <v>2280.69</v>
      </c>
      <c r="K48">
        <f t="shared" si="3"/>
        <v>86750.69</v>
      </c>
    </row>
    <row r="49" spans="1:11" x14ac:dyDescent="0.3">
      <c r="A49" t="s">
        <v>75</v>
      </c>
      <c r="B49" t="s">
        <v>12</v>
      </c>
      <c r="C49" t="s">
        <v>61</v>
      </c>
      <c r="D49">
        <v>114600</v>
      </c>
      <c r="E49" t="s">
        <v>9</v>
      </c>
      <c r="F49" t="s">
        <v>14</v>
      </c>
      <c r="G49" t="str">
        <f t="shared" si="0"/>
        <v>Compliant</v>
      </c>
      <c r="H49" t="str">
        <f t="shared" si="1"/>
        <v>110000 - 119999</v>
      </c>
      <c r="I49">
        <f>INDEX(BonusMatrix!$C$3:$G$14, MATCH(C49, BonusMatrix!$B$3:$B$14, 0), MATCH(F49, BonusMatrix!$C$2:$G$2, 0))</f>
        <v>5.8000000000000003E-2</v>
      </c>
      <c r="J49">
        <f t="shared" si="2"/>
        <v>6646.8</v>
      </c>
      <c r="K49">
        <f t="shared" si="3"/>
        <v>121246.8</v>
      </c>
    </row>
    <row r="50" spans="1:11" x14ac:dyDescent="0.3">
      <c r="A50" t="s">
        <v>76</v>
      </c>
      <c r="B50" t="s">
        <v>7</v>
      </c>
      <c r="C50" t="s">
        <v>38</v>
      </c>
      <c r="D50">
        <v>114690</v>
      </c>
      <c r="E50" t="s">
        <v>9</v>
      </c>
      <c r="F50" t="s">
        <v>47</v>
      </c>
      <c r="G50" t="str">
        <f t="shared" si="0"/>
        <v>Compliant</v>
      </c>
      <c r="H50" t="str">
        <f t="shared" si="1"/>
        <v>110000 - 119999</v>
      </c>
      <c r="I50">
        <f>INDEX(BonusMatrix!$C$3:$G$14, MATCH(C50, BonusMatrix!$B$3:$B$14, 0), MATCH(F50, BonusMatrix!$C$2:$G$2, 0))</f>
        <v>5.0000000000000001E-3</v>
      </c>
      <c r="J50">
        <f t="shared" si="2"/>
        <v>573.45000000000005</v>
      </c>
      <c r="K50">
        <f t="shared" si="3"/>
        <v>115263.45</v>
      </c>
    </row>
    <row r="51" spans="1:11" x14ac:dyDescent="0.3">
      <c r="A51" t="s">
        <v>77</v>
      </c>
      <c r="B51" t="s">
        <v>7</v>
      </c>
      <c r="C51" t="s">
        <v>13</v>
      </c>
      <c r="D51">
        <v>57350</v>
      </c>
      <c r="E51" t="s">
        <v>18</v>
      </c>
      <c r="F51" t="s">
        <v>14</v>
      </c>
      <c r="G51" t="str">
        <f t="shared" si="0"/>
        <v>Non-Compliant</v>
      </c>
      <c r="H51" t="str">
        <f t="shared" si="1"/>
        <v>50000 - 59999</v>
      </c>
      <c r="I51">
        <f>INDEX(BonusMatrix!$C$3:$G$14, MATCH(C51, BonusMatrix!$B$3:$B$14, 0), MATCH(F51, BonusMatrix!$C$2:$G$2, 0))</f>
        <v>4.2999999999999997E-2</v>
      </c>
      <c r="J51">
        <f t="shared" si="2"/>
        <v>2466.0499999999997</v>
      </c>
      <c r="K51">
        <f t="shared" si="3"/>
        <v>59816.05</v>
      </c>
    </row>
    <row r="52" spans="1:11" x14ac:dyDescent="0.3">
      <c r="A52" t="s">
        <v>78</v>
      </c>
      <c r="B52" t="s">
        <v>12</v>
      </c>
      <c r="C52" t="s">
        <v>49</v>
      </c>
      <c r="D52">
        <v>51200</v>
      </c>
      <c r="E52" t="s">
        <v>18</v>
      </c>
      <c r="F52" t="s">
        <v>21</v>
      </c>
      <c r="G52" t="str">
        <f t="shared" si="0"/>
        <v>Non-Compliant</v>
      </c>
      <c r="H52" t="str">
        <f t="shared" si="1"/>
        <v>50000 - 59999</v>
      </c>
      <c r="I52">
        <f>INDEX(BonusMatrix!$C$3:$G$14, MATCH(C52, BonusMatrix!$B$3:$B$14, 0), MATCH(F52, BonusMatrix!$C$2:$G$2, 0))</f>
        <v>1.2E-2</v>
      </c>
      <c r="J52">
        <f t="shared" si="2"/>
        <v>614.4</v>
      </c>
      <c r="K52">
        <f t="shared" si="3"/>
        <v>51814.400000000001</v>
      </c>
    </row>
    <row r="53" spans="1:11" x14ac:dyDescent="0.3">
      <c r="A53" t="s">
        <v>79</v>
      </c>
      <c r="B53" t="s">
        <v>12</v>
      </c>
      <c r="C53" t="s">
        <v>24</v>
      </c>
      <c r="D53">
        <v>85260</v>
      </c>
      <c r="E53" t="s">
        <v>9</v>
      </c>
      <c r="F53" t="s">
        <v>21</v>
      </c>
      <c r="G53" t="str">
        <f t="shared" si="0"/>
        <v>Non-Compliant</v>
      </c>
      <c r="H53" t="str">
        <f t="shared" si="1"/>
        <v>80000 - 89999</v>
      </c>
      <c r="I53">
        <f>INDEX(BonusMatrix!$C$3:$G$14, MATCH(C53, BonusMatrix!$B$3:$B$14, 0), MATCH(F53, BonusMatrix!$C$2:$G$2, 0))</f>
        <v>1.2999999999999999E-2</v>
      </c>
      <c r="J53">
        <f t="shared" si="2"/>
        <v>1108.3799999999999</v>
      </c>
      <c r="K53">
        <f t="shared" si="3"/>
        <v>86368.38</v>
      </c>
    </row>
    <row r="54" spans="1:11" x14ac:dyDescent="0.3">
      <c r="A54" t="s">
        <v>80</v>
      </c>
      <c r="B54" t="s">
        <v>12</v>
      </c>
      <c r="C54" t="s">
        <v>27</v>
      </c>
      <c r="D54">
        <v>71230</v>
      </c>
      <c r="E54" t="s">
        <v>18</v>
      </c>
      <c r="F54" t="s">
        <v>47</v>
      </c>
      <c r="G54" t="str">
        <f t="shared" si="0"/>
        <v>Non-Compliant</v>
      </c>
      <c r="H54" t="str">
        <f t="shared" si="1"/>
        <v>70000 - 79999</v>
      </c>
      <c r="I54">
        <f>INDEX(BonusMatrix!$C$3:$G$14, MATCH(C54, BonusMatrix!$B$3:$B$14, 0), MATCH(F54, BonusMatrix!$C$2:$G$2, 0))</f>
        <v>5.0000000000000001E-3</v>
      </c>
      <c r="J54">
        <f t="shared" si="2"/>
        <v>356.15000000000003</v>
      </c>
      <c r="K54">
        <f t="shared" si="3"/>
        <v>71586.149999999994</v>
      </c>
    </row>
    <row r="55" spans="1:11" x14ac:dyDescent="0.3">
      <c r="A55" t="s">
        <v>81</v>
      </c>
      <c r="B55" t="s">
        <v>12</v>
      </c>
      <c r="C55" t="s">
        <v>33</v>
      </c>
      <c r="D55">
        <v>107660</v>
      </c>
      <c r="E55" t="s">
        <v>15</v>
      </c>
      <c r="F55" t="s">
        <v>14</v>
      </c>
      <c r="G55" t="str">
        <f t="shared" si="0"/>
        <v>Compliant</v>
      </c>
      <c r="H55" t="str">
        <f t="shared" si="1"/>
        <v>100000 - 109999</v>
      </c>
      <c r="I55">
        <f>INDEX(BonusMatrix!$C$3:$G$14, MATCH(C55, BonusMatrix!$B$3:$B$14, 0), MATCH(F55, BonusMatrix!$C$2:$G$2, 0))</f>
        <v>4.1000000000000002E-2</v>
      </c>
      <c r="J55">
        <f t="shared" si="2"/>
        <v>4414.0600000000004</v>
      </c>
      <c r="K55">
        <f t="shared" si="3"/>
        <v>112074.06</v>
      </c>
    </row>
    <row r="56" spans="1:11" x14ac:dyDescent="0.3">
      <c r="A56" t="s">
        <v>82</v>
      </c>
      <c r="B56" t="s">
        <v>12</v>
      </c>
      <c r="C56" t="s">
        <v>13</v>
      </c>
      <c r="D56">
        <v>75230</v>
      </c>
      <c r="E56" t="s">
        <v>18</v>
      </c>
      <c r="F56" t="s">
        <v>21</v>
      </c>
      <c r="G56" t="str">
        <f t="shared" si="0"/>
        <v>Non-Compliant</v>
      </c>
      <c r="H56" t="str">
        <f t="shared" si="1"/>
        <v>70000 - 79999</v>
      </c>
      <c r="I56">
        <f>INDEX(BonusMatrix!$C$3:$G$14, MATCH(C56, BonusMatrix!$B$3:$B$14, 0), MATCH(F56, BonusMatrix!$C$2:$G$2, 0))</f>
        <v>1.0999999999999999E-2</v>
      </c>
      <c r="J56">
        <f t="shared" si="2"/>
        <v>827.53</v>
      </c>
      <c r="K56">
        <f t="shared" si="3"/>
        <v>76057.53</v>
      </c>
    </row>
    <row r="57" spans="1:11" x14ac:dyDescent="0.3">
      <c r="A57" t="s">
        <v>83</v>
      </c>
      <c r="B57" t="s">
        <v>12</v>
      </c>
      <c r="C57" t="s">
        <v>61</v>
      </c>
      <c r="D57">
        <v>108080</v>
      </c>
      <c r="E57" t="s">
        <v>15</v>
      </c>
      <c r="F57" t="s">
        <v>25</v>
      </c>
      <c r="G57" t="str">
        <f t="shared" si="0"/>
        <v>Compliant</v>
      </c>
      <c r="H57" t="str">
        <f t="shared" si="1"/>
        <v>100000 - 109999</v>
      </c>
      <c r="I57">
        <f>INDEX(BonusMatrix!$C$3:$G$14, MATCH(C57, BonusMatrix!$B$3:$B$14, 0), MATCH(F57, BonusMatrix!$C$2:$G$2, 0))</f>
        <v>3.5000000000000003E-2</v>
      </c>
      <c r="J57">
        <f t="shared" si="2"/>
        <v>3782.8</v>
      </c>
      <c r="K57">
        <f t="shared" si="3"/>
        <v>111862.8</v>
      </c>
    </row>
    <row r="58" spans="1:11" x14ac:dyDescent="0.3">
      <c r="A58" t="s">
        <v>84</v>
      </c>
      <c r="B58" t="s">
        <v>7</v>
      </c>
      <c r="C58" t="s">
        <v>17</v>
      </c>
      <c r="D58">
        <v>28480</v>
      </c>
      <c r="E58" t="s">
        <v>18</v>
      </c>
      <c r="F58" t="s">
        <v>14</v>
      </c>
      <c r="G58" t="str">
        <f t="shared" si="0"/>
        <v>Non-Compliant</v>
      </c>
      <c r="H58" t="str">
        <f t="shared" si="1"/>
        <v>20000 - 29999</v>
      </c>
      <c r="I58">
        <f>INDEX(BonusMatrix!$C$3:$G$14, MATCH(C58, BonusMatrix!$B$3:$B$14, 0), MATCH(F58, BonusMatrix!$C$2:$G$2, 0))</f>
        <v>5.3999999999999999E-2</v>
      </c>
      <c r="J58">
        <f t="shared" si="2"/>
        <v>1537.92</v>
      </c>
      <c r="K58">
        <f t="shared" si="3"/>
        <v>30017.919999999998</v>
      </c>
    </row>
    <row r="59" spans="1:11" x14ac:dyDescent="0.3">
      <c r="A59" t="s">
        <v>85</v>
      </c>
      <c r="B59" t="s">
        <v>7</v>
      </c>
      <c r="C59" t="s">
        <v>20</v>
      </c>
      <c r="D59">
        <v>56620</v>
      </c>
      <c r="E59" t="s">
        <v>15</v>
      </c>
      <c r="F59" t="s">
        <v>25</v>
      </c>
      <c r="G59" t="str">
        <f t="shared" si="0"/>
        <v>Non-Compliant</v>
      </c>
      <c r="H59" t="str">
        <f t="shared" si="1"/>
        <v>50000 - 59999</v>
      </c>
      <c r="I59">
        <f>INDEX(BonusMatrix!$C$3:$G$14, MATCH(C59, BonusMatrix!$B$3:$B$14, 0), MATCH(F59, BonusMatrix!$C$2:$G$2, 0))</f>
        <v>2.8000000000000001E-2</v>
      </c>
      <c r="J59">
        <f t="shared" si="2"/>
        <v>1585.3600000000001</v>
      </c>
      <c r="K59">
        <f t="shared" si="3"/>
        <v>58205.36</v>
      </c>
    </row>
    <row r="60" spans="1:11" x14ac:dyDescent="0.3">
      <c r="A60" t="s">
        <v>86</v>
      </c>
      <c r="B60" t="s">
        <v>7</v>
      </c>
      <c r="C60" t="s">
        <v>8</v>
      </c>
      <c r="D60">
        <v>103550</v>
      </c>
      <c r="E60" t="s">
        <v>15</v>
      </c>
      <c r="F60" t="s">
        <v>25</v>
      </c>
      <c r="G60" t="str">
        <f t="shared" si="0"/>
        <v>Compliant</v>
      </c>
      <c r="H60" t="str">
        <f t="shared" si="1"/>
        <v>100000 - 109999</v>
      </c>
      <c r="I60">
        <f>INDEX(BonusMatrix!$C$3:$G$14, MATCH(C60, BonusMatrix!$B$3:$B$14, 0), MATCH(F60, BonusMatrix!$C$2:$G$2, 0))</f>
        <v>2.1000000000000001E-2</v>
      </c>
      <c r="J60">
        <f t="shared" si="2"/>
        <v>2174.5500000000002</v>
      </c>
      <c r="K60">
        <f t="shared" si="3"/>
        <v>105724.55</v>
      </c>
    </row>
    <row r="61" spans="1:11" x14ac:dyDescent="0.3">
      <c r="A61" t="s">
        <v>87</v>
      </c>
      <c r="B61" t="s">
        <v>12</v>
      </c>
      <c r="C61" t="s">
        <v>30</v>
      </c>
      <c r="D61">
        <v>78500</v>
      </c>
      <c r="E61" t="s">
        <v>18</v>
      </c>
      <c r="F61" t="s">
        <v>10</v>
      </c>
      <c r="G61" t="str">
        <f t="shared" si="0"/>
        <v>Non-Compliant</v>
      </c>
      <c r="H61" t="str">
        <f t="shared" si="1"/>
        <v>70000 - 79999</v>
      </c>
      <c r="I61">
        <f>INDEX(BonusMatrix!$C$3:$G$14, MATCH(C61, BonusMatrix!$B$3:$B$14, 0), MATCH(F61, BonusMatrix!$C$2:$G$2, 0))</f>
        <v>7.2999999999999995E-2</v>
      </c>
      <c r="J61">
        <f t="shared" si="2"/>
        <v>5730.5</v>
      </c>
      <c r="K61">
        <f t="shared" si="3"/>
        <v>84230.5</v>
      </c>
    </row>
    <row r="62" spans="1:11" x14ac:dyDescent="0.3">
      <c r="A62" t="s">
        <v>88</v>
      </c>
      <c r="B62" t="s">
        <v>7</v>
      </c>
      <c r="C62" t="s">
        <v>17</v>
      </c>
      <c r="D62">
        <v>93930</v>
      </c>
      <c r="E62" t="s">
        <v>18</v>
      </c>
      <c r="F62" t="s">
        <v>14</v>
      </c>
      <c r="G62" t="str">
        <f t="shared" si="0"/>
        <v>Compliant</v>
      </c>
      <c r="H62" t="str">
        <f t="shared" si="1"/>
        <v>90000 - 99999</v>
      </c>
      <c r="I62">
        <f>INDEX(BonusMatrix!$C$3:$G$14, MATCH(C62, BonusMatrix!$B$3:$B$14, 0), MATCH(F62, BonusMatrix!$C$2:$G$2, 0))</f>
        <v>5.3999999999999999E-2</v>
      </c>
      <c r="J62">
        <f t="shared" si="2"/>
        <v>5072.22</v>
      </c>
      <c r="K62">
        <f t="shared" si="3"/>
        <v>99002.22</v>
      </c>
    </row>
    <row r="63" spans="1:11" x14ac:dyDescent="0.3">
      <c r="A63" t="s">
        <v>89</v>
      </c>
      <c r="B63" t="s">
        <v>7</v>
      </c>
      <c r="C63" t="s">
        <v>38</v>
      </c>
      <c r="D63">
        <v>55310</v>
      </c>
      <c r="E63" t="s">
        <v>18</v>
      </c>
      <c r="F63" t="s">
        <v>47</v>
      </c>
      <c r="G63" t="str">
        <f t="shared" si="0"/>
        <v>Non-Compliant</v>
      </c>
      <c r="H63" t="str">
        <f t="shared" si="1"/>
        <v>50000 - 59999</v>
      </c>
      <c r="I63">
        <f>INDEX(BonusMatrix!$C$3:$G$14, MATCH(C63, BonusMatrix!$B$3:$B$14, 0), MATCH(F63, BonusMatrix!$C$2:$G$2, 0))</f>
        <v>5.0000000000000001E-3</v>
      </c>
      <c r="J63">
        <f t="shared" si="2"/>
        <v>276.55</v>
      </c>
      <c r="K63">
        <f t="shared" si="3"/>
        <v>55586.55</v>
      </c>
    </row>
    <row r="64" spans="1:11" x14ac:dyDescent="0.3">
      <c r="A64" t="s">
        <v>90</v>
      </c>
      <c r="B64" t="s">
        <v>7</v>
      </c>
      <c r="C64" t="s">
        <v>46</v>
      </c>
      <c r="D64">
        <v>49670</v>
      </c>
      <c r="E64" t="s">
        <v>15</v>
      </c>
      <c r="F64" t="s">
        <v>21</v>
      </c>
      <c r="G64" t="str">
        <f t="shared" si="0"/>
        <v>Non-Compliant</v>
      </c>
      <c r="H64" t="str">
        <f t="shared" si="1"/>
        <v>40000 - 49999</v>
      </c>
      <c r="I64">
        <f>INDEX(BonusMatrix!$C$3:$G$14, MATCH(C64, BonusMatrix!$B$3:$B$14, 0), MATCH(F64, BonusMatrix!$C$2:$G$2, 0))</f>
        <v>0.02</v>
      </c>
      <c r="J64">
        <f t="shared" si="2"/>
        <v>993.4</v>
      </c>
      <c r="K64">
        <f t="shared" si="3"/>
        <v>50663.4</v>
      </c>
    </row>
    <row r="65" spans="1:11" x14ac:dyDescent="0.3">
      <c r="A65" t="s">
        <v>91</v>
      </c>
      <c r="B65" t="s">
        <v>7</v>
      </c>
      <c r="C65" t="s">
        <v>33</v>
      </c>
      <c r="D65">
        <v>40770</v>
      </c>
      <c r="E65" t="s">
        <v>15</v>
      </c>
      <c r="F65" t="s">
        <v>25</v>
      </c>
      <c r="G65" t="str">
        <f t="shared" si="0"/>
        <v>Non-Compliant</v>
      </c>
      <c r="H65" t="str">
        <f t="shared" si="1"/>
        <v>40000 - 49999</v>
      </c>
      <c r="I65">
        <f>INDEX(BonusMatrix!$C$3:$G$14, MATCH(C65, BonusMatrix!$B$3:$B$14, 0), MATCH(F65, BonusMatrix!$C$2:$G$2, 0))</f>
        <v>3.2000000000000001E-2</v>
      </c>
      <c r="J65">
        <f t="shared" si="2"/>
        <v>1304.6400000000001</v>
      </c>
      <c r="K65">
        <f t="shared" si="3"/>
        <v>42074.64</v>
      </c>
    </row>
    <row r="66" spans="1:11" x14ac:dyDescent="0.3">
      <c r="A66" t="s">
        <v>92</v>
      </c>
      <c r="B66" t="s">
        <v>7</v>
      </c>
      <c r="C66" t="s">
        <v>33</v>
      </c>
      <c r="D66">
        <v>106780</v>
      </c>
      <c r="E66" t="s">
        <v>18</v>
      </c>
      <c r="F66" t="s">
        <v>21</v>
      </c>
      <c r="G66" t="str">
        <f t="shared" ref="G66:G125" si="4">IF(D66&gt;=90000, "Compliant", "Non-Compliant")</f>
        <v>Compliant</v>
      </c>
      <c r="H66" t="str">
        <f t="shared" ref="H66:H125" si="5">INT(D66/10000)*10000 &amp; " - " &amp; (INT(D66/10000)*10000 + 9999)</f>
        <v>100000 - 109999</v>
      </c>
      <c r="I66">
        <f>INDEX(BonusMatrix!$C$3:$G$14, MATCH(C66, BonusMatrix!$B$3:$B$14, 0), MATCH(F66, BonusMatrix!$C$2:$G$2, 0))</f>
        <v>0.01</v>
      </c>
      <c r="J66">
        <f t="shared" si="2"/>
        <v>1067.8</v>
      </c>
      <c r="K66">
        <f t="shared" si="3"/>
        <v>107847.8</v>
      </c>
    </row>
    <row r="67" spans="1:11" x14ac:dyDescent="0.3">
      <c r="A67" t="s">
        <v>93</v>
      </c>
      <c r="B67" t="s">
        <v>12</v>
      </c>
      <c r="C67" t="s">
        <v>24</v>
      </c>
      <c r="D67">
        <v>100730</v>
      </c>
      <c r="E67" t="s">
        <v>18</v>
      </c>
      <c r="F67" t="s">
        <v>25</v>
      </c>
      <c r="G67" t="str">
        <f t="shared" si="4"/>
        <v>Compliant</v>
      </c>
      <c r="H67" t="str">
        <f t="shared" si="5"/>
        <v>100000 - 109999</v>
      </c>
      <c r="I67">
        <f>INDEX(BonusMatrix!$C$3:$G$14, MATCH(C67, BonusMatrix!$B$3:$B$14, 0), MATCH(F67, BonusMatrix!$C$2:$G$2, 0))</f>
        <v>2.7E-2</v>
      </c>
      <c r="J67">
        <f t="shared" ref="J67:J130" si="6">D67 * I67</f>
        <v>2719.71</v>
      </c>
      <c r="K67">
        <f t="shared" ref="K67:K130" si="7">D67+J67</f>
        <v>103449.71</v>
      </c>
    </row>
    <row r="68" spans="1:11" x14ac:dyDescent="0.3">
      <c r="A68" t="s">
        <v>94</v>
      </c>
      <c r="B68" t="s">
        <v>845</v>
      </c>
      <c r="C68" t="s">
        <v>27</v>
      </c>
      <c r="D68">
        <v>74620</v>
      </c>
      <c r="E68" t="s">
        <v>18</v>
      </c>
      <c r="F68" t="s">
        <v>21</v>
      </c>
      <c r="G68" t="str">
        <f t="shared" si="4"/>
        <v>Non-Compliant</v>
      </c>
      <c r="H68" t="str">
        <f t="shared" si="5"/>
        <v>70000 - 79999</v>
      </c>
      <c r="I68">
        <f>INDEX(BonusMatrix!$C$3:$G$14, MATCH(C68, BonusMatrix!$B$3:$B$14, 0), MATCH(F68, BonusMatrix!$C$2:$G$2, 0))</f>
        <v>1.4999999999999999E-2</v>
      </c>
      <c r="J68">
        <f t="shared" si="6"/>
        <v>1119.3</v>
      </c>
      <c r="K68">
        <f t="shared" si="7"/>
        <v>75739.3</v>
      </c>
    </row>
    <row r="69" spans="1:11" x14ac:dyDescent="0.3">
      <c r="A69" t="s">
        <v>95</v>
      </c>
      <c r="B69" t="s">
        <v>7</v>
      </c>
      <c r="C69" t="s">
        <v>33</v>
      </c>
      <c r="D69">
        <v>40450</v>
      </c>
      <c r="E69" t="s">
        <v>18</v>
      </c>
      <c r="F69" t="s">
        <v>25</v>
      </c>
      <c r="G69" t="str">
        <f t="shared" si="4"/>
        <v>Non-Compliant</v>
      </c>
      <c r="H69" t="str">
        <f t="shared" si="5"/>
        <v>40000 - 49999</v>
      </c>
      <c r="I69">
        <f>INDEX(BonusMatrix!$C$3:$G$14, MATCH(C69, BonusMatrix!$B$3:$B$14, 0), MATCH(F69, BonusMatrix!$C$2:$G$2, 0))</f>
        <v>3.2000000000000001E-2</v>
      </c>
      <c r="J69">
        <f t="shared" si="6"/>
        <v>1294.4000000000001</v>
      </c>
      <c r="K69">
        <f t="shared" si="7"/>
        <v>41744.400000000001</v>
      </c>
    </row>
    <row r="70" spans="1:11" x14ac:dyDescent="0.3">
      <c r="A70" t="s">
        <v>96</v>
      </c>
      <c r="B70" t="s">
        <v>7</v>
      </c>
      <c r="C70" t="s">
        <v>27</v>
      </c>
      <c r="D70">
        <v>60560</v>
      </c>
      <c r="E70" t="s">
        <v>15</v>
      </c>
      <c r="F70" t="s">
        <v>25</v>
      </c>
      <c r="G70" t="str">
        <f t="shared" si="4"/>
        <v>Non-Compliant</v>
      </c>
      <c r="H70" t="str">
        <f t="shared" si="5"/>
        <v>60000 - 69999</v>
      </c>
      <c r="I70">
        <f>INDEX(BonusMatrix!$C$3:$G$14, MATCH(C70, BonusMatrix!$B$3:$B$14, 0), MATCH(F70, BonusMatrix!$C$2:$G$2, 0))</f>
        <v>2.3E-2</v>
      </c>
      <c r="J70">
        <f t="shared" si="6"/>
        <v>1392.8799999999999</v>
      </c>
      <c r="K70">
        <f t="shared" si="7"/>
        <v>61952.88</v>
      </c>
    </row>
    <row r="71" spans="1:11" x14ac:dyDescent="0.3">
      <c r="A71" t="s">
        <v>97</v>
      </c>
      <c r="B71" t="s">
        <v>7</v>
      </c>
      <c r="C71" t="s">
        <v>17</v>
      </c>
      <c r="D71">
        <v>114900</v>
      </c>
      <c r="E71" t="s">
        <v>18</v>
      </c>
      <c r="F71" t="s">
        <v>25</v>
      </c>
      <c r="G71" t="str">
        <f t="shared" si="4"/>
        <v>Compliant</v>
      </c>
      <c r="H71" t="str">
        <f t="shared" si="5"/>
        <v>110000 - 119999</v>
      </c>
      <c r="I71">
        <f>INDEX(BonusMatrix!$C$3:$G$14, MATCH(C71, BonusMatrix!$B$3:$B$14, 0), MATCH(F71, BonusMatrix!$C$2:$G$2, 0))</f>
        <v>2.1000000000000001E-2</v>
      </c>
      <c r="J71">
        <f t="shared" si="6"/>
        <v>2412.9</v>
      </c>
      <c r="K71">
        <f t="shared" si="7"/>
        <v>117312.9</v>
      </c>
    </row>
    <row r="72" spans="1:11" x14ac:dyDescent="0.3">
      <c r="A72" t="s">
        <v>98</v>
      </c>
      <c r="B72" t="s">
        <v>7</v>
      </c>
      <c r="C72" t="s">
        <v>24</v>
      </c>
      <c r="D72">
        <v>69860</v>
      </c>
      <c r="E72" t="s">
        <v>18</v>
      </c>
      <c r="F72" t="s">
        <v>25</v>
      </c>
      <c r="G72" t="str">
        <f t="shared" si="4"/>
        <v>Non-Compliant</v>
      </c>
      <c r="H72" t="str">
        <f t="shared" si="5"/>
        <v>60000 - 69999</v>
      </c>
      <c r="I72">
        <f>INDEX(BonusMatrix!$C$3:$G$14, MATCH(C72, BonusMatrix!$B$3:$B$14, 0), MATCH(F72, BonusMatrix!$C$2:$G$2, 0))</f>
        <v>2.7E-2</v>
      </c>
      <c r="J72">
        <f t="shared" si="6"/>
        <v>1886.22</v>
      </c>
      <c r="K72">
        <f t="shared" si="7"/>
        <v>71746.22</v>
      </c>
    </row>
    <row r="73" spans="1:11" x14ac:dyDescent="0.3">
      <c r="A73" t="s">
        <v>99</v>
      </c>
      <c r="B73" t="s">
        <v>12</v>
      </c>
      <c r="C73" t="s">
        <v>27</v>
      </c>
      <c r="D73">
        <v>51320</v>
      </c>
      <c r="E73" t="s">
        <v>18</v>
      </c>
      <c r="F73" t="s">
        <v>47</v>
      </c>
      <c r="G73" t="str">
        <f t="shared" si="4"/>
        <v>Non-Compliant</v>
      </c>
      <c r="H73" t="str">
        <f t="shared" si="5"/>
        <v>50000 - 59999</v>
      </c>
      <c r="I73">
        <f>INDEX(BonusMatrix!$C$3:$G$14, MATCH(C73, BonusMatrix!$B$3:$B$14, 0), MATCH(F73, BonusMatrix!$C$2:$G$2, 0))</f>
        <v>5.0000000000000001E-3</v>
      </c>
      <c r="J73">
        <f t="shared" si="6"/>
        <v>256.60000000000002</v>
      </c>
      <c r="K73">
        <f t="shared" si="7"/>
        <v>51576.6</v>
      </c>
    </row>
    <row r="74" spans="1:11" x14ac:dyDescent="0.3">
      <c r="A74" t="s">
        <v>100</v>
      </c>
      <c r="B74" t="s">
        <v>7</v>
      </c>
      <c r="C74" t="s">
        <v>38</v>
      </c>
      <c r="D74">
        <v>103600</v>
      </c>
      <c r="E74" t="s">
        <v>9</v>
      </c>
      <c r="F74" t="s">
        <v>14</v>
      </c>
      <c r="G74" t="str">
        <f t="shared" si="4"/>
        <v>Compliant</v>
      </c>
      <c r="H74" t="str">
        <f t="shared" si="5"/>
        <v>100000 - 109999</v>
      </c>
      <c r="I74">
        <f>INDEX(BonusMatrix!$C$3:$G$14, MATCH(C74, BonusMatrix!$B$3:$B$14, 0), MATCH(F74, BonusMatrix!$C$2:$G$2, 0))</f>
        <v>5.8999999999999997E-2</v>
      </c>
      <c r="J74">
        <f t="shared" si="6"/>
        <v>6112.4</v>
      </c>
      <c r="K74">
        <f t="shared" si="7"/>
        <v>109712.4</v>
      </c>
    </row>
    <row r="75" spans="1:11" x14ac:dyDescent="0.3">
      <c r="A75" t="s">
        <v>101</v>
      </c>
      <c r="B75" t="s">
        <v>7</v>
      </c>
      <c r="C75" t="s">
        <v>61</v>
      </c>
      <c r="D75">
        <v>53540</v>
      </c>
      <c r="E75" t="s">
        <v>18</v>
      </c>
      <c r="F75" t="s">
        <v>21</v>
      </c>
      <c r="G75" t="str">
        <f t="shared" si="4"/>
        <v>Non-Compliant</v>
      </c>
      <c r="H75" t="str">
        <f t="shared" si="5"/>
        <v>50000 - 59999</v>
      </c>
      <c r="I75">
        <f>INDEX(BonusMatrix!$C$3:$G$14, MATCH(C75, BonusMatrix!$B$3:$B$14, 0), MATCH(F75, BonusMatrix!$C$2:$G$2, 0))</f>
        <v>1.2999999999999999E-2</v>
      </c>
      <c r="J75">
        <f t="shared" si="6"/>
        <v>696.02</v>
      </c>
      <c r="K75">
        <f t="shared" si="7"/>
        <v>54236.02</v>
      </c>
    </row>
    <row r="76" spans="1:11" x14ac:dyDescent="0.3">
      <c r="A76" t="s">
        <v>102</v>
      </c>
      <c r="B76" t="s">
        <v>12</v>
      </c>
      <c r="C76" t="s">
        <v>8</v>
      </c>
      <c r="D76">
        <v>98740</v>
      </c>
      <c r="E76" t="s">
        <v>15</v>
      </c>
      <c r="F76" t="s">
        <v>21</v>
      </c>
      <c r="G76" t="str">
        <f t="shared" si="4"/>
        <v>Compliant</v>
      </c>
      <c r="H76" t="str">
        <f t="shared" si="5"/>
        <v>90000 - 99999</v>
      </c>
      <c r="I76">
        <f>INDEX(BonusMatrix!$C$3:$G$14, MATCH(C76, BonusMatrix!$B$3:$B$14, 0), MATCH(F76, BonusMatrix!$C$2:$G$2, 0))</f>
        <v>1.2E-2</v>
      </c>
      <c r="J76">
        <f t="shared" si="6"/>
        <v>1184.8800000000001</v>
      </c>
      <c r="K76">
        <f t="shared" si="7"/>
        <v>99924.88</v>
      </c>
    </row>
    <row r="77" spans="1:11" x14ac:dyDescent="0.3">
      <c r="A77" t="s">
        <v>103</v>
      </c>
      <c r="B77" t="s">
        <v>7</v>
      </c>
      <c r="C77" t="s">
        <v>20</v>
      </c>
      <c r="D77">
        <v>115090</v>
      </c>
      <c r="E77" t="s">
        <v>18</v>
      </c>
      <c r="F77" t="s">
        <v>25</v>
      </c>
      <c r="G77" t="str">
        <f t="shared" si="4"/>
        <v>Compliant</v>
      </c>
      <c r="H77" t="str">
        <f t="shared" si="5"/>
        <v>110000 - 119999</v>
      </c>
      <c r="I77">
        <f>INDEX(BonusMatrix!$C$3:$G$14, MATCH(C77, BonusMatrix!$B$3:$B$14, 0), MATCH(F77, BonusMatrix!$C$2:$G$2, 0))</f>
        <v>2.8000000000000001E-2</v>
      </c>
      <c r="J77">
        <f t="shared" si="6"/>
        <v>3222.52</v>
      </c>
      <c r="K77">
        <f t="shared" si="7"/>
        <v>118312.52</v>
      </c>
    </row>
    <row r="78" spans="1:11" x14ac:dyDescent="0.3">
      <c r="A78" t="s">
        <v>104</v>
      </c>
      <c r="B78" t="s">
        <v>7</v>
      </c>
      <c r="C78" t="s">
        <v>61</v>
      </c>
      <c r="D78">
        <v>51910</v>
      </c>
      <c r="E78" t="s">
        <v>18</v>
      </c>
      <c r="F78" t="s">
        <v>14</v>
      </c>
      <c r="G78" t="str">
        <f t="shared" si="4"/>
        <v>Non-Compliant</v>
      </c>
      <c r="H78" t="str">
        <f t="shared" si="5"/>
        <v>50000 - 59999</v>
      </c>
      <c r="I78">
        <f>INDEX(BonusMatrix!$C$3:$G$14, MATCH(C78, BonusMatrix!$B$3:$B$14, 0), MATCH(F78, BonusMatrix!$C$2:$G$2, 0))</f>
        <v>5.8000000000000003E-2</v>
      </c>
      <c r="J78">
        <f t="shared" si="6"/>
        <v>3010.78</v>
      </c>
      <c r="K78">
        <f t="shared" si="7"/>
        <v>54920.78</v>
      </c>
    </row>
    <row r="79" spans="1:11" x14ac:dyDescent="0.3">
      <c r="A79" t="s">
        <v>105</v>
      </c>
      <c r="B79" t="s">
        <v>7</v>
      </c>
      <c r="C79" t="s">
        <v>27</v>
      </c>
      <c r="D79">
        <v>88690</v>
      </c>
      <c r="E79" t="s">
        <v>9</v>
      </c>
      <c r="F79" t="s">
        <v>21</v>
      </c>
      <c r="G79" t="str">
        <f t="shared" si="4"/>
        <v>Non-Compliant</v>
      </c>
      <c r="H79" t="str">
        <f t="shared" si="5"/>
        <v>80000 - 89999</v>
      </c>
      <c r="I79">
        <f>INDEX(BonusMatrix!$C$3:$G$14, MATCH(C79, BonusMatrix!$B$3:$B$14, 0), MATCH(F79, BonusMatrix!$C$2:$G$2, 0))</f>
        <v>1.4999999999999999E-2</v>
      </c>
      <c r="J79">
        <f t="shared" si="6"/>
        <v>1330.35</v>
      </c>
      <c r="K79">
        <f t="shared" si="7"/>
        <v>90020.35</v>
      </c>
    </row>
    <row r="80" spans="1:11" x14ac:dyDescent="0.3">
      <c r="A80" t="s">
        <v>106</v>
      </c>
      <c r="B80" t="s">
        <v>12</v>
      </c>
      <c r="C80" t="s">
        <v>24</v>
      </c>
      <c r="D80">
        <v>35940</v>
      </c>
      <c r="E80" t="s">
        <v>18</v>
      </c>
      <c r="F80" t="s">
        <v>25</v>
      </c>
      <c r="G80" t="str">
        <f t="shared" si="4"/>
        <v>Non-Compliant</v>
      </c>
      <c r="H80" t="str">
        <f t="shared" si="5"/>
        <v>30000 - 39999</v>
      </c>
      <c r="I80">
        <f>INDEX(BonusMatrix!$C$3:$G$14, MATCH(C80, BonusMatrix!$B$3:$B$14, 0), MATCH(F80, BonusMatrix!$C$2:$G$2, 0))</f>
        <v>2.7E-2</v>
      </c>
      <c r="J80">
        <f t="shared" si="6"/>
        <v>970.38</v>
      </c>
      <c r="K80">
        <f t="shared" si="7"/>
        <v>36910.379999999997</v>
      </c>
    </row>
    <row r="81" spans="1:11" x14ac:dyDescent="0.3">
      <c r="A81" t="s">
        <v>107</v>
      </c>
      <c r="B81" t="s">
        <v>7</v>
      </c>
      <c r="C81" t="s">
        <v>17</v>
      </c>
      <c r="D81">
        <v>109190</v>
      </c>
      <c r="E81" t="s">
        <v>15</v>
      </c>
      <c r="F81" t="s">
        <v>25</v>
      </c>
      <c r="G81" t="str">
        <f t="shared" si="4"/>
        <v>Compliant</v>
      </c>
      <c r="H81" t="str">
        <f t="shared" si="5"/>
        <v>100000 - 109999</v>
      </c>
      <c r="I81">
        <f>INDEX(BonusMatrix!$C$3:$G$14, MATCH(C81, BonusMatrix!$B$3:$B$14, 0), MATCH(F81, BonusMatrix!$C$2:$G$2, 0))</f>
        <v>2.1000000000000001E-2</v>
      </c>
      <c r="J81">
        <f t="shared" si="6"/>
        <v>2292.9900000000002</v>
      </c>
      <c r="K81">
        <f t="shared" si="7"/>
        <v>111482.99</v>
      </c>
    </row>
    <row r="82" spans="1:11" x14ac:dyDescent="0.3">
      <c r="A82" t="s">
        <v>108</v>
      </c>
      <c r="B82" t="s">
        <v>7</v>
      </c>
      <c r="C82" t="s">
        <v>61</v>
      </c>
      <c r="D82">
        <v>89610</v>
      </c>
      <c r="E82" t="s">
        <v>9</v>
      </c>
      <c r="F82" t="s">
        <v>14</v>
      </c>
      <c r="G82" t="str">
        <f t="shared" si="4"/>
        <v>Non-Compliant</v>
      </c>
      <c r="H82" t="str">
        <f t="shared" si="5"/>
        <v>80000 - 89999</v>
      </c>
      <c r="I82">
        <f>INDEX(BonusMatrix!$C$3:$G$14, MATCH(C82, BonusMatrix!$B$3:$B$14, 0), MATCH(F82, BonusMatrix!$C$2:$G$2, 0))</f>
        <v>5.8000000000000003E-2</v>
      </c>
      <c r="J82">
        <f t="shared" si="6"/>
        <v>5197.38</v>
      </c>
      <c r="K82">
        <f t="shared" si="7"/>
        <v>94807.38</v>
      </c>
    </row>
    <row r="83" spans="1:11" x14ac:dyDescent="0.3">
      <c r="A83" t="s">
        <v>109</v>
      </c>
      <c r="B83" t="s">
        <v>12</v>
      </c>
      <c r="C83" t="s">
        <v>20</v>
      </c>
      <c r="D83">
        <v>109760</v>
      </c>
      <c r="E83" t="s">
        <v>15</v>
      </c>
      <c r="F83" t="s">
        <v>14</v>
      </c>
      <c r="G83" t="str">
        <f t="shared" si="4"/>
        <v>Compliant</v>
      </c>
      <c r="H83" t="str">
        <f t="shared" si="5"/>
        <v>100000 - 109999</v>
      </c>
      <c r="I83">
        <f>INDEX(BonusMatrix!$C$3:$G$14, MATCH(C83, BonusMatrix!$B$3:$B$14, 0), MATCH(F83, BonusMatrix!$C$2:$G$2, 0))</f>
        <v>4.9000000000000002E-2</v>
      </c>
      <c r="J83">
        <f t="shared" si="6"/>
        <v>5378.24</v>
      </c>
      <c r="K83">
        <f t="shared" si="7"/>
        <v>115138.24000000001</v>
      </c>
    </row>
    <row r="84" spans="1:11" x14ac:dyDescent="0.3">
      <c r="A84" t="s">
        <v>110</v>
      </c>
      <c r="B84" t="s">
        <v>12</v>
      </c>
      <c r="C84" t="s">
        <v>61</v>
      </c>
      <c r="D84">
        <v>108390</v>
      </c>
      <c r="E84" t="s">
        <v>9</v>
      </c>
      <c r="F84" t="s">
        <v>21</v>
      </c>
      <c r="G84" t="str">
        <f t="shared" si="4"/>
        <v>Compliant</v>
      </c>
      <c r="H84" t="str">
        <f t="shared" si="5"/>
        <v>100000 - 109999</v>
      </c>
      <c r="I84">
        <f>INDEX(BonusMatrix!$C$3:$G$14, MATCH(C84, BonusMatrix!$B$3:$B$14, 0), MATCH(F84, BonusMatrix!$C$2:$G$2, 0))</f>
        <v>1.2999999999999999E-2</v>
      </c>
      <c r="J84">
        <f t="shared" si="6"/>
        <v>1409.07</v>
      </c>
      <c r="K84">
        <f t="shared" si="7"/>
        <v>109799.07</v>
      </c>
    </row>
    <row r="85" spans="1:11" x14ac:dyDescent="0.3">
      <c r="A85" t="s">
        <v>111</v>
      </c>
      <c r="B85" t="s">
        <v>7</v>
      </c>
      <c r="C85" t="s">
        <v>46</v>
      </c>
      <c r="D85">
        <v>29880</v>
      </c>
      <c r="E85" t="s">
        <v>9</v>
      </c>
      <c r="F85" t="s">
        <v>47</v>
      </c>
      <c r="G85" t="str">
        <f t="shared" si="4"/>
        <v>Non-Compliant</v>
      </c>
      <c r="H85" t="str">
        <f t="shared" si="5"/>
        <v>20000 - 29999</v>
      </c>
      <c r="I85">
        <f>INDEX(BonusMatrix!$C$3:$G$14, MATCH(C85, BonusMatrix!$B$3:$B$14, 0), MATCH(F85, BonusMatrix!$C$2:$G$2, 0))</f>
        <v>5.0000000000000001E-3</v>
      </c>
      <c r="J85">
        <f t="shared" si="6"/>
        <v>149.4</v>
      </c>
      <c r="K85">
        <f t="shared" si="7"/>
        <v>30029.4</v>
      </c>
    </row>
    <row r="86" spans="1:11" x14ac:dyDescent="0.3">
      <c r="A86" t="s">
        <v>112</v>
      </c>
      <c r="B86" t="s">
        <v>7</v>
      </c>
      <c r="C86" t="s">
        <v>20</v>
      </c>
      <c r="D86">
        <v>68090</v>
      </c>
      <c r="E86" t="s">
        <v>18</v>
      </c>
      <c r="F86" t="s">
        <v>25</v>
      </c>
      <c r="G86" t="str">
        <f t="shared" si="4"/>
        <v>Non-Compliant</v>
      </c>
      <c r="H86" t="str">
        <f t="shared" si="5"/>
        <v>60000 - 69999</v>
      </c>
      <c r="I86">
        <f>INDEX(BonusMatrix!$C$3:$G$14, MATCH(C86, BonusMatrix!$B$3:$B$14, 0), MATCH(F86, BonusMatrix!$C$2:$G$2, 0))</f>
        <v>2.8000000000000001E-2</v>
      </c>
      <c r="J86">
        <f t="shared" si="6"/>
        <v>1906.52</v>
      </c>
      <c r="K86">
        <f t="shared" si="7"/>
        <v>69996.52</v>
      </c>
    </row>
    <row r="87" spans="1:11" x14ac:dyDescent="0.3">
      <c r="A87" t="s">
        <v>113</v>
      </c>
      <c r="B87" t="s">
        <v>7</v>
      </c>
      <c r="C87" t="s">
        <v>13</v>
      </c>
      <c r="D87">
        <v>90800</v>
      </c>
      <c r="E87" t="s">
        <v>15</v>
      </c>
      <c r="F87" t="s">
        <v>25</v>
      </c>
      <c r="G87" t="str">
        <f t="shared" si="4"/>
        <v>Compliant</v>
      </c>
      <c r="H87" t="str">
        <f t="shared" si="5"/>
        <v>90000 - 99999</v>
      </c>
      <c r="I87">
        <f>INDEX(BonusMatrix!$C$3:$G$14, MATCH(C87, BonusMatrix!$B$3:$B$14, 0), MATCH(F87, BonusMatrix!$C$2:$G$2, 0))</f>
        <v>3.5000000000000003E-2</v>
      </c>
      <c r="J87">
        <f t="shared" si="6"/>
        <v>3178.0000000000005</v>
      </c>
      <c r="K87">
        <f t="shared" si="7"/>
        <v>93978</v>
      </c>
    </row>
    <row r="88" spans="1:11" x14ac:dyDescent="0.3">
      <c r="A88" t="s">
        <v>114</v>
      </c>
      <c r="B88" t="s">
        <v>12</v>
      </c>
      <c r="C88" t="s">
        <v>38</v>
      </c>
      <c r="D88">
        <v>102930</v>
      </c>
      <c r="E88" t="s">
        <v>18</v>
      </c>
      <c r="F88" t="s">
        <v>14</v>
      </c>
      <c r="G88" t="str">
        <f t="shared" si="4"/>
        <v>Compliant</v>
      </c>
      <c r="H88" t="str">
        <f t="shared" si="5"/>
        <v>100000 - 109999</v>
      </c>
      <c r="I88">
        <f>INDEX(BonusMatrix!$C$3:$G$14, MATCH(C88, BonusMatrix!$B$3:$B$14, 0), MATCH(F88, BonusMatrix!$C$2:$G$2, 0))</f>
        <v>5.8999999999999997E-2</v>
      </c>
      <c r="J88">
        <f t="shared" si="6"/>
        <v>6072.87</v>
      </c>
      <c r="K88">
        <f t="shared" si="7"/>
        <v>109002.87</v>
      </c>
    </row>
    <row r="89" spans="1:11" x14ac:dyDescent="0.3">
      <c r="A89" t="s">
        <v>115</v>
      </c>
      <c r="B89" t="s">
        <v>12</v>
      </c>
      <c r="C89" t="s">
        <v>33</v>
      </c>
      <c r="D89">
        <v>29080</v>
      </c>
      <c r="E89" t="s">
        <v>18</v>
      </c>
      <c r="F89" t="s">
        <v>25</v>
      </c>
      <c r="G89" t="str">
        <f t="shared" si="4"/>
        <v>Non-Compliant</v>
      </c>
      <c r="H89" t="str">
        <f t="shared" si="5"/>
        <v>20000 - 29999</v>
      </c>
      <c r="I89">
        <f>INDEX(BonusMatrix!$C$3:$G$14, MATCH(C89, BonusMatrix!$B$3:$B$14, 0), MATCH(F89, BonusMatrix!$C$2:$G$2, 0))</f>
        <v>3.2000000000000001E-2</v>
      </c>
      <c r="J89">
        <f t="shared" si="6"/>
        <v>930.56000000000006</v>
      </c>
      <c r="K89">
        <f t="shared" si="7"/>
        <v>30010.560000000001</v>
      </c>
    </row>
    <row r="90" spans="1:11" x14ac:dyDescent="0.3">
      <c r="A90" t="s">
        <v>116</v>
      </c>
      <c r="B90" t="s">
        <v>12</v>
      </c>
      <c r="C90" t="s">
        <v>46</v>
      </c>
      <c r="D90">
        <v>44450</v>
      </c>
      <c r="E90" t="s">
        <v>15</v>
      </c>
      <c r="F90" t="s">
        <v>10</v>
      </c>
      <c r="G90" t="str">
        <f t="shared" si="4"/>
        <v>Non-Compliant</v>
      </c>
      <c r="H90" t="str">
        <f t="shared" si="5"/>
        <v>40000 - 49999</v>
      </c>
      <c r="I90">
        <f>INDEX(BonusMatrix!$C$3:$G$14, MATCH(C90, BonusMatrix!$B$3:$B$14, 0), MATCH(F90, BonusMatrix!$C$2:$G$2, 0))</f>
        <v>8.4000000000000005E-2</v>
      </c>
      <c r="J90">
        <f t="shared" si="6"/>
        <v>3733.8</v>
      </c>
      <c r="K90">
        <f t="shared" si="7"/>
        <v>48183.8</v>
      </c>
    </row>
    <row r="91" spans="1:11" x14ac:dyDescent="0.3">
      <c r="A91" t="s">
        <v>117</v>
      </c>
      <c r="B91" t="s">
        <v>12</v>
      </c>
      <c r="C91" t="s">
        <v>27</v>
      </c>
      <c r="D91">
        <v>97120</v>
      </c>
      <c r="E91" t="s">
        <v>18</v>
      </c>
      <c r="F91" t="s">
        <v>25</v>
      </c>
      <c r="G91" t="str">
        <f t="shared" si="4"/>
        <v>Compliant</v>
      </c>
      <c r="H91" t="str">
        <f t="shared" si="5"/>
        <v>90000 - 99999</v>
      </c>
      <c r="I91">
        <f>INDEX(BonusMatrix!$C$3:$G$14, MATCH(C91, BonusMatrix!$B$3:$B$14, 0), MATCH(F91, BonusMatrix!$C$2:$G$2, 0))</f>
        <v>2.3E-2</v>
      </c>
      <c r="J91">
        <f t="shared" si="6"/>
        <v>2233.7599999999998</v>
      </c>
      <c r="K91">
        <f t="shared" si="7"/>
        <v>99353.76</v>
      </c>
    </row>
    <row r="92" spans="1:11" x14ac:dyDescent="0.3">
      <c r="A92" t="s">
        <v>118</v>
      </c>
      <c r="B92" t="s">
        <v>7</v>
      </c>
      <c r="C92" t="s">
        <v>20</v>
      </c>
      <c r="D92">
        <v>58840</v>
      </c>
      <c r="E92" t="s">
        <v>15</v>
      </c>
      <c r="F92" t="s">
        <v>25</v>
      </c>
      <c r="G92" t="str">
        <f t="shared" si="4"/>
        <v>Non-Compliant</v>
      </c>
      <c r="H92" t="str">
        <f t="shared" si="5"/>
        <v>50000 - 59999</v>
      </c>
      <c r="I92">
        <f>INDEX(BonusMatrix!$C$3:$G$14, MATCH(C92, BonusMatrix!$B$3:$B$14, 0), MATCH(F92, BonusMatrix!$C$2:$G$2, 0))</f>
        <v>2.8000000000000001E-2</v>
      </c>
      <c r="J92">
        <f t="shared" si="6"/>
        <v>1647.52</v>
      </c>
      <c r="K92">
        <f t="shared" si="7"/>
        <v>60487.519999999997</v>
      </c>
    </row>
    <row r="93" spans="1:11" x14ac:dyDescent="0.3">
      <c r="A93" t="s">
        <v>119</v>
      </c>
      <c r="B93" t="s">
        <v>12</v>
      </c>
      <c r="C93" t="s">
        <v>30</v>
      </c>
      <c r="D93">
        <v>77060</v>
      </c>
      <c r="E93" t="s">
        <v>18</v>
      </c>
      <c r="F93" t="s">
        <v>14</v>
      </c>
      <c r="G93" t="str">
        <f t="shared" si="4"/>
        <v>Non-Compliant</v>
      </c>
      <c r="H93" t="str">
        <f t="shared" si="5"/>
        <v>70000 - 79999</v>
      </c>
      <c r="I93">
        <f>INDEX(BonusMatrix!$C$3:$G$14, MATCH(C93, BonusMatrix!$B$3:$B$14, 0), MATCH(F93, BonusMatrix!$C$2:$G$2, 0))</f>
        <v>0.05</v>
      </c>
      <c r="J93">
        <f t="shared" si="6"/>
        <v>3853</v>
      </c>
      <c r="K93">
        <f t="shared" si="7"/>
        <v>80913</v>
      </c>
    </row>
    <row r="94" spans="1:11" x14ac:dyDescent="0.3">
      <c r="A94" t="s">
        <v>120</v>
      </c>
      <c r="B94" t="s">
        <v>7</v>
      </c>
      <c r="C94" t="s">
        <v>20</v>
      </c>
      <c r="D94">
        <v>90080</v>
      </c>
      <c r="E94" t="s">
        <v>18</v>
      </c>
      <c r="F94" t="s">
        <v>25</v>
      </c>
      <c r="G94" t="str">
        <f t="shared" si="4"/>
        <v>Compliant</v>
      </c>
      <c r="H94" t="str">
        <f t="shared" si="5"/>
        <v>90000 - 99999</v>
      </c>
      <c r="I94">
        <f>INDEX(BonusMatrix!$C$3:$G$14, MATCH(C94, BonusMatrix!$B$3:$B$14, 0), MATCH(F94, BonusMatrix!$C$2:$G$2, 0))</f>
        <v>2.8000000000000001E-2</v>
      </c>
      <c r="J94">
        <f t="shared" si="6"/>
        <v>2522.2400000000002</v>
      </c>
      <c r="K94">
        <f t="shared" si="7"/>
        <v>92602.240000000005</v>
      </c>
    </row>
    <row r="95" spans="1:11" x14ac:dyDescent="0.3">
      <c r="A95" t="s">
        <v>121</v>
      </c>
      <c r="B95" t="s">
        <v>7</v>
      </c>
      <c r="C95" t="s">
        <v>33</v>
      </c>
      <c r="D95">
        <v>35830</v>
      </c>
      <c r="E95" t="s">
        <v>18</v>
      </c>
      <c r="F95" t="s">
        <v>25</v>
      </c>
      <c r="G95" t="str">
        <f t="shared" si="4"/>
        <v>Non-Compliant</v>
      </c>
      <c r="H95" t="str">
        <f t="shared" si="5"/>
        <v>30000 - 39999</v>
      </c>
      <c r="I95">
        <f>INDEX(BonusMatrix!$C$3:$G$14, MATCH(C95, BonusMatrix!$B$3:$B$14, 0), MATCH(F95, BonusMatrix!$C$2:$G$2, 0))</f>
        <v>3.2000000000000001E-2</v>
      </c>
      <c r="J95">
        <f t="shared" si="6"/>
        <v>1146.56</v>
      </c>
      <c r="K95">
        <f t="shared" si="7"/>
        <v>36976.559999999998</v>
      </c>
    </row>
    <row r="96" spans="1:11" x14ac:dyDescent="0.3">
      <c r="A96" t="s">
        <v>122</v>
      </c>
      <c r="B96" t="s">
        <v>7</v>
      </c>
      <c r="C96" t="s">
        <v>17</v>
      </c>
      <c r="D96">
        <v>37110</v>
      </c>
      <c r="E96" t="s">
        <v>18</v>
      </c>
      <c r="F96" t="s">
        <v>25</v>
      </c>
      <c r="G96" t="str">
        <f t="shared" si="4"/>
        <v>Non-Compliant</v>
      </c>
      <c r="H96" t="str">
        <f t="shared" si="5"/>
        <v>30000 - 39999</v>
      </c>
      <c r="I96">
        <f>INDEX(BonusMatrix!$C$3:$G$14, MATCH(C96, BonusMatrix!$B$3:$B$14, 0), MATCH(F96, BonusMatrix!$C$2:$G$2, 0))</f>
        <v>2.1000000000000001E-2</v>
      </c>
      <c r="J96">
        <f t="shared" si="6"/>
        <v>779.31000000000006</v>
      </c>
      <c r="K96">
        <f t="shared" si="7"/>
        <v>37889.31</v>
      </c>
    </row>
    <row r="97" spans="1:11" x14ac:dyDescent="0.3">
      <c r="A97" t="s">
        <v>123</v>
      </c>
      <c r="B97" t="s">
        <v>7</v>
      </c>
      <c r="C97" t="s">
        <v>38</v>
      </c>
      <c r="D97">
        <v>112780</v>
      </c>
      <c r="E97" t="s">
        <v>15</v>
      </c>
      <c r="F97" t="s">
        <v>21</v>
      </c>
      <c r="G97" t="str">
        <f t="shared" si="4"/>
        <v>Compliant</v>
      </c>
      <c r="H97" t="str">
        <f t="shared" si="5"/>
        <v>110000 - 119999</v>
      </c>
      <c r="I97">
        <f>INDEX(BonusMatrix!$C$3:$G$14, MATCH(C97, BonusMatrix!$B$3:$B$14, 0), MATCH(F97, BonusMatrix!$C$2:$G$2, 0))</f>
        <v>1.9E-2</v>
      </c>
      <c r="J97">
        <f t="shared" si="6"/>
        <v>2142.8200000000002</v>
      </c>
      <c r="K97">
        <f t="shared" si="7"/>
        <v>114922.82</v>
      </c>
    </row>
    <row r="98" spans="1:11" x14ac:dyDescent="0.3">
      <c r="A98" t="s">
        <v>124</v>
      </c>
      <c r="B98" t="s">
        <v>12</v>
      </c>
      <c r="C98" t="s">
        <v>13</v>
      </c>
      <c r="D98">
        <v>96000</v>
      </c>
      <c r="E98" t="s">
        <v>18</v>
      </c>
      <c r="F98" t="s">
        <v>25</v>
      </c>
      <c r="G98" t="str">
        <f t="shared" si="4"/>
        <v>Compliant</v>
      </c>
      <c r="H98" t="str">
        <f t="shared" si="5"/>
        <v>90000 - 99999</v>
      </c>
      <c r="I98">
        <f>INDEX(BonusMatrix!$C$3:$G$14, MATCH(C98, BonusMatrix!$B$3:$B$14, 0), MATCH(F98, BonusMatrix!$C$2:$G$2, 0))</f>
        <v>3.5000000000000003E-2</v>
      </c>
      <c r="J98">
        <f t="shared" si="6"/>
        <v>3360.0000000000005</v>
      </c>
      <c r="K98">
        <f t="shared" si="7"/>
        <v>99360</v>
      </c>
    </row>
    <row r="99" spans="1:11" x14ac:dyDescent="0.3">
      <c r="A99" t="s">
        <v>125</v>
      </c>
      <c r="B99" t="s">
        <v>12</v>
      </c>
      <c r="C99" t="s">
        <v>33</v>
      </c>
      <c r="D99">
        <v>112550</v>
      </c>
      <c r="E99" t="s">
        <v>18</v>
      </c>
      <c r="F99" t="s">
        <v>25</v>
      </c>
      <c r="G99" t="str">
        <f t="shared" si="4"/>
        <v>Compliant</v>
      </c>
      <c r="H99" t="str">
        <f t="shared" si="5"/>
        <v>110000 - 119999</v>
      </c>
      <c r="I99">
        <f>INDEX(BonusMatrix!$C$3:$G$14, MATCH(C99, BonusMatrix!$B$3:$B$14, 0), MATCH(F99, BonusMatrix!$C$2:$G$2, 0))</f>
        <v>3.2000000000000001E-2</v>
      </c>
      <c r="J99">
        <f t="shared" si="6"/>
        <v>3601.6</v>
      </c>
      <c r="K99">
        <f t="shared" si="7"/>
        <v>116151.6</v>
      </c>
    </row>
    <row r="100" spans="1:11" x14ac:dyDescent="0.3">
      <c r="A100" t="s">
        <v>126</v>
      </c>
      <c r="B100" t="s">
        <v>7</v>
      </c>
      <c r="C100" t="s">
        <v>38</v>
      </c>
      <c r="D100">
        <v>88330</v>
      </c>
      <c r="E100" t="s">
        <v>18</v>
      </c>
      <c r="F100" t="s">
        <v>21</v>
      </c>
      <c r="G100" t="str">
        <f t="shared" si="4"/>
        <v>Non-Compliant</v>
      </c>
      <c r="H100" t="str">
        <f t="shared" si="5"/>
        <v>80000 - 89999</v>
      </c>
      <c r="I100">
        <f>INDEX(BonusMatrix!$C$3:$G$14, MATCH(C100, BonusMatrix!$B$3:$B$14, 0), MATCH(F100, BonusMatrix!$C$2:$G$2, 0))</f>
        <v>1.9E-2</v>
      </c>
      <c r="J100">
        <f t="shared" si="6"/>
        <v>1678.27</v>
      </c>
      <c r="K100">
        <f t="shared" si="7"/>
        <v>90008.27</v>
      </c>
    </row>
    <row r="101" spans="1:11" x14ac:dyDescent="0.3">
      <c r="A101" t="s">
        <v>127</v>
      </c>
      <c r="B101" t="s">
        <v>12</v>
      </c>
      <c r="C101" t="s">
        <v>38</v>
      </c>
      <c r="D101">
        <v>116770</v>
      </c>
      <c r="E101" t="s">
        <v>9</v>
      </c>
      <c r="F101" t="s">
        <v>14</v>
      </c>
      <c r="G101" t="str">
        <f t="shared" si="4"/>
        <v>Compliant</v>
      </c>
      <c r="H101" t="str">
        <f t="shared" si="5"/>
        <v>110000 - 119999</v>
      </c>
      <c r="I101">
        <f>INDEX(BonusMatrix!$C$3:$G$14, MATCH(C101, BonusMatrix!$B$3:$B$14, 0), MATCH(F101, BonusMatrix!$C$2:$G$2, 0))</f>
        <v>5.8999999999999997E-2</v>
      </c>
      <c r="J101">
        <f t="shared" si="6"/>
        <v>6889.4299999999994</v>
      </c>
      <c r="K101">
        <f t="shared" si="7"/>
        <v>123659.43</v>
      </c>
    </row>
    <row r="102" spans="1:11" x14ac:dyDescent="0.3">
      <c r="A102" t="s">
        <v>128</v>
      </c>
      <c r="B102" t="s">
        <v>7</v>
      </c>
      <c r="C102" t="s">
        <v>61</v>
      </c>
      <c r="D102">
        <v>40270</v>
      </c>
      <c r="E102" t="s">
        <v>18</v>
      </c>
      <c r="F102" t="s">
        <v>25</v>
      </c>
      <c r="G102" t="str">
        <f t="shared" si="4"/>
        <v>Non-Compliant</v>
      </c>
      <c r="H102" t="str">
        <f t="shared" si="5"/>
        <v>40000 - 49999</v>
      </c>
      <c r="I102">
        <f>INDEX(BonusMatrix!$C$3:$G$14, MATCH(C102, BonusMatrix!$B$3:$B$14, 0), MATCH(F102, BonusMatrix!$C$2:$G$2, 0))</f>
        <v>3.5000000000000003E-2</v>
      </c>
      <c r="J102">
        <f t="shared" si="6"/>
        <v>1409.45</v>
      </c>
      <c r="K102">
        <f t="shared" si="7"/>
        <v>41679.449999999997</v>
      </c>
    </row>
    <row r="103" spans="1:11" x14ac:dyDescent="0.3">
      <c r="A103" t="s">
        <v>129</v>
      </c>
      <c r="B103" t="s">
        <v>12</v>
      </c>
      <c r="C103" t="s">
        <v>30</v>
      </c>
      <c r="D103">
        <v>96640</v>
      </c>
      <c r="E103" t="s">
        <v>18</v>
      </c>
      <c r="F103" t="s">
        <v>10</v>
      </c>
      <c r="G103" t="str">
        <f t="shared" si="4"/>
        <v>Compliant</v>
      </c>
      <c r="H103" t="str">
        <f t="shared" si="5"/>
        <v>90000 - 99999</v>
      </c>
      <c r="I103">
        <f>INDEX(BonusMatrix!$C$3:$G$14, MATCH(C103, BonusMatrix!$B$3:$B$14, 0), MATCH(F103, BonusMatrix!$C$2:$G$2, 0))</f>
        <v>7.2999999999999995E-2</v>
      </c>
      <c r="J103">
        <f t="shared" si="6"/>
        <v>7054.7199999999993</v>
      </c>
      <c r="K103">
        <f t="shared" si="7"/>
        <v>103694.72</v>
      </c>
    </row>
    <row r="104" spans="1:11" x14ac:dyDescent="0.3">
      <c r="A104" t="s">
        <v>130</v>
      </c>
      <c r="B104" t="s">
        <v>12</v>
      </c>
      <c r="C104" t="s">
        <v>30</v>
      </c>
      <c r="D104">
        <v>118100</v>
      </c>
      <c r="E104" t="s">
        <v>9</v>
      </c>
      <c r="F104" t="s">
        <v>25</v>
      </c>
      <c r="G104" t="str">
        <f t="shared" si="4"/>
        <v>Compliant</v>
      </c>
      <c r="H104" t="str">
        <f t="shared" si="5"/>
        <v>110000 - 119999</v>
      </c>
      <c r="I104">
        <f>INDEX(BonusMatrix!$C$3:$G$14, MATCH(C104, BonusMatrix!$B$3:$B$14, 0), MATCH(F104, BonusMatrix!$C$2:$G$2, 0))</f>
        <v>2.4E-2</v>
      </c>
      <c r="J104">
        <f t="shared" si="6"/>
        <v>2834.4</v>
      </c>
      <c r="K104">
        <f t="shared" si="7"/>
        <v>120934.39999999999</v>
      </c>
    </row>
    <row r="105" spans="1:11" x14ac:dyDescent="0.3">
      <c r="A105" t="s">
        <v>131</v>
      </c>
      <c r="B105" t="s">
        <v>7</v>
      </c>
      <c r="C105" t="s">
        <v>13</v>
      </c>
      <c r="D105">
        <v>43600</v>
      </c>
      <c r="E105" t="s">
        <v>15</v>
      </c>
      <c r="F105" t="s">
        <v>25</v>
      </c>
      <c r="G105" t="str">
        <f t="shared" si="4"/>
        <v>Non-Compliant</v>
      </c>
      <c r="H105" t="str">
        <f t="shared" si="5"/>
        <v>40000 - 49999</v>
      </c>
      <c r="I105">
        <f>INDEX(BonusMatrix!$C$3:$G$14, MATCH(C105, BonusMatrix!$B$3:$B$14, 0), MATCH(F105, BonusMatrix!$C$2:$G$2, 0))</f>
        <v>3.5000000000000003E-2</v>
      </c>
      <c r="J105">
        <f t="shared" si="6"/>
        <v>1526.0000000000002</v>
      </c>
      <c r="K105">
        <f t="shared" si="7"/>
        <v>45126</v>
      </c>
    </row>
    <row r="106" spans="1:11" x14ac:dyDescent="0.3">
      <c r="A106" t="s">
        <v>132</v>
      </c>
      <c r="B106" t="s">
        <v>12</v>
      </c>
      <c r="C106" t="s">
        <v>17</v>
      </c>
      <c r="D106">
        <v>54520</v>
      </c>
      <c r="E106" t="s">
        <v>15</v>
      </c>
      <c r="F106" t="s">
        <v>21</v>
      </c>
      <c r="G106" t="str">
        <f t="shared" si="4"/>
        <v>Non-Compliant</v>
      </c>
      <c r="H106" t="str">
        <f t="shared" si="5"/>
        <v>50000 - 59999</v>
      </c>
      <c r="I106">
        <f>INDEX(BonusMatrix!$C$3:$G$14, MATCH(C106, BonusMatrix!$B$3:$B$14, 0), MATCH(F106, BonusMatrix!$C$2:$G$2, 0))</f>
        <v>1.9E-2</v>
      </c>
      <c r="J106">
        <f t="shared" si="6"/>
        <v>1035.8799999999999</v>
      </c>
      <c r="K106">
        <f t="shared" si="7"/>
        <v>55555.88</v>
      </c>
    </row>
    <row r="107" spans="1:11" x14ac:dyDescent="0.3">
      <c r="A107" t="s">
        <v>133</v>
      </c>
      <c r="B107" t="s">
        <v>12</v>
      </c>
      <c r="C107" t="s">
        <v>46</v>
      </c>
      <c r="D107">
        <v>57750</v>
      </c>
      <c r="E107" t="s">
        <v>15</v>
      </c>
      <c r="F107" t="s">
        <v>25</v>
      </c>
      <c r="G107" t="str">
        <f t="shared" si="4"/>
        <v>Non-Compliant</v>
      </c>
      <c r="H107" t="str">
        <f t="shared" si="5"/>
        <v>50000 - 59999</v>
      </c>
      <c r="I107">
        <f>INDEX(BonusMatrix!$C$3:$G$14, MATCH(C107, BonusMatrix!$B$3:$B$14, 0), MATCH(F107, BonusMatrix!$C$2:$G$2, 0))</f>
        <v>3.3000000000000002E-2</v>
      </c>
      <c r="J107">
        <f t="shared" si="6"/>
        <v>1905.75</v>
      </c>
      <c r="K107">
        <f t="shared" si="7"/>
        <v>59655.75</v>
      </c>
    </row>
    <row r="108" spans="1:11" x14ac:dyDescent="0.3">
      <c r="A108" t="s">
        <v>134</v>
      </c>
      <c r="B108" t="s">
        <v>12</v>
      </c>
      <c r="C108" t="s">
        <v>38</v>
      </c>
      <c r="D108">
        <v>99970</v>
      </c>
      <c r="E108" t="s">
        <v>9</v>
      </c>
      <c r="F108" t="s">
        <v>25</v>
      </c>
      <c r="G108" t="str">
        <f t="shared" si="4"/>
        <v>Compliant</v>
      </c>
      <c r="H108" t="str">
        <f t="shared" si="5"/>
        <v>90000 - 99999</v>
      </c>
      <c r="I108">
        <f>INDEX(BonusMatrix!$C$3:$G$14, MATCH(C108, BonusMatrix!$B$3:$B$14, 0), MATCH(F108, BonusMatrix!$C$2:$G$2, 0))</f>
        <v>0.04</v>
      </c>
      <c r="J108">
        <f t="shared" si="6"/>
        <v>3998.8</v>
      </c>
      <c r="K108">
        <f t="shared" si="7"/>
        <v>103968.8</v>
      </c>
    </row>
    <row r="109" spans="1:11" x14ac:dyDescent="0.3">
      <c r="A109" t="s">
        <v>135</v>
      </c>
      <c r="B109" t="s">
        <v>7</v>
      </c>
      <c r="C109" t="s">
        <v>8</v>
      </c>
      <c r="D109">
        <v>62200</v>
      </c>
      <c r="E109" t="s">
        <v>18</v>
      </c>
      <c r="F109" t="s">
        <v>10</v>
      </c>
      <c r="G109" t="str">
        <f t="shared" si="4"/>
        <v>Non-Compliant</v>
      </c>
      <c r="H109" t="str">
        <f t="shared" si="5"/>
        <v>60000 - 69999</v>
      </c>
      <c r="I109">
        <f>INDEX(BonusMatrix!$C$3:$G$14, MATCH(C109, BonusMatrix!$B$3:$B$14, 0), MATCH(F109, BonusMatrix!$C$2:$G$2, 0))</f>
        <v>8.7999999999999995E-2</v>
      </c>
      <c r="J109">
        <f t="shared" si="6"/>
        <v>5473.5999999999995</v>
      </c>
      <c r="K109">
        <f t="shared" si="7"/>
        <v>67673.600000000006</v>
      </c>
    </row>
    <row r="110" spans="1:11" x14ac:dyDescent="0.3">
      <c r="A110" t="s">
        <v>136</v>
      </c>
      <c r="B110" t="s">
        <v>7</v>
      </c>
      <c r="C110" t="s">
        <v>24</v>
      </c>
      <c r="D110">
        <v>42990</v>
      </c>
      <c r="E110" t="s">
        <v>18</v>
      </c>
      <c r="F110" t="s">
        <v>25</v>
      </c>
      <c r="G110" t="str">
        <f t="shared" si="4"/>
        <v>Non-Compliant</v>
      </c>
      <c r="H110" t="str">
        <f t="shared" si="5"/>
        <v>40000 - 49999</v>
      </c>
      <c r="I110">
        <f>INDEX(BonusMatrix!$C$3:$G$14, MATCH(C110, BonusMatrix!$B$3:$B$14, 0), MATCH(F110, BonusMatrix!$C$2:$G$2, 0))</f>
        <v>2.7E-2</v>
      </c>
      <c r="J110">
        <f t="shared" si="6"/>
        <v>1160.73</v>
      </c>
      <c r="K110">
        <f t="shared" si="7"/>
        <v>44150.73</v>
      </c>
    </row>
    <row r="111" spans="1:11" x14ac:dyDescent="0.3">
      <c r="A111" t="s">
        <v>137</v>
      </c>
      <c r="B111" t="s">
        <v>7</v>
      </c>
      <c r="C111" t="s">
        <v>20</v>
      </c>
      <c r="D111">
        <v>117810</v>
      </c>
      <c r="E111" t="s">
        <v>15</v>
      </c>
      <c r="F111" t="s">
        <v>25</v>
      </c>
      <c r="G111" t="str">
        <f t="shared" si="4"/>
        <v>Compliant</v>
      </c>
      <c r="H111" t="str">
        <f t="shared" si="5"/>
        <v>110000 - 119999</v>
      </c>
      <c r="I111">
        <f>INDEX(BonusMatrix!$C$3:$G$14, MATCH(C111, BonusMatrix!$B$3:$B$14, 0), MATCH(F111, BonusMatrix!$C$2:$G$2, 0))</f>
        <v>2.8000000000000001E-2</v>
      </c>
      <c r="J111">
        <f t="shared" si="6"/>
        <v>3298.6800000000003</v>
      </c>
      <c r="K111">
        <f t="shared" si="7"/>
        <v>121108.68</v>
      </c>
    </row>
    <row r="112" spans="1:11" x14ac:dyDescent="0.3">
      <c r="A112" t="s">
        <v>138</v>
      </c>
      <c r="B112" t="s">
        <v>7</v>
      </c>
      <c r="C112" t="s">
        <v>27</v>
      </c>
      <c r="D112">
        <v>58130</v>
      </c>
      <c r="E112" t="s">
        <v>18</v>
      </c>
      <c r="F112" t="s">
        <v>25</v>
      </c>
      <c r="G112" t="str">
        <f t="shared" si="4"/>
        <v>Non-Compliant</v>
      </c>
      <c r="H112" t="str">
        <f t="shared" si="5"/>
        <v>50000 - 59999</v>
      </c>
      <c r="I112">
        <f>INDEX(BonusMatrix!$C$3:$G$14, MATCH(C112, BonusMatrix!$B$3:$B$14, 0), MATCH(F112, BonusMatrix!$C$2:$G$2, 0))</f>
        <v>2.3E-2</v>
      </c>
      <c r="J112">
        <f t="shared" si="6"/>
        <v>1336.99</v>
      </c>
      <c r="K112">
        <f t="shared" si="7"/>
        <v>59466.99</v>
      </c>
    </row>
    <row r="113" spans="1:11" x14ac:dyDescent="0.3">
      <c r="A113" t="s">
        <v>139</v>
      </c>
      <c r="B113" t="s">
        <v>7</v>
      </c>
      <c r="C113" t="s">
        <v>27</v>
      </c>
      <c r="D113">
        <v>86840</v>
      </c>
      <c r="E113" t="s">
        <v>15</v>
      </c>
      <c r="F113" t="s">
        <v>25</v>
      </c>
      <c r="G113" t="str">
        <f t="shared" si="4"/>
        <v>Non-Compliant</v>
      </c>
      <c r="H113" t="str">
        <f t="shared" si="5"/>
        <v>80000 - 89999</v>
      </c>
      <c r="I113">
        <f>INDEX(BonusMatrix!$C$3:$G$14, MATCH(C113, BonusMatrix!$B$3:$B$14, 0), MATCH(F113, BonusMatrix!$C$2:$G$2, 0))</f>
        <v>2.3E-2</v>
      </c>
      <c r="J113">
        <f t="shared" si="6"/>
        <v>1997.32</v>
      </c>
      <c r="K113">
        <f t="shared" si="7"/>
        <v>88837.32</v>
      </c>
    </row>
    <row r="114" spans="1:11" x14ac:dyDescent="0.3">
      <c r="A114" t="s">
        <v>140</v>
      </c>
      <c r="B114" t="s">
        <v>12</v>
      </c>
      <c r="C114" t="s">
        <v>33</v>
      </c>
      <c r="D114">
        <v>41700</v>
      </c>
      <c r="E114" t="s">
        <v>9</v>
      </c>
      <c r="F114" t="s">
        <v>14</v>
      </c>
      <c r="G114" t="str">
        <f t="shared" si="4"/>
        <v>Non-Compliant</v>
      </c>
      <c r="H114" t="str">
        <f t="shared" si="5"/>
        <v>40000 - 49999</v>
      </c>
      <c r="I114">
        <f>INDEX(BonusMatrix!$C$3:$G$14, MATCH(C114, BonusMatrix!$B$3:$B$14, 0), MATCH(F114, BonusMatrix!$C$2:$G$2, 0))</f>
        <v>4.1000000000000002E-2</v>
      </c>
      <c r="J114">
        <f t="shared" si="6"/>
        <v>1709.7</v>
      </c>
      <c r="K114">
        <f t="shared" si="7"/>
        <v>43409.7</v>
      </c>
    </row>
    <row r="115" spans="1:11" x14ac:dyDescent="0.3">
      <c r="A115" t="s">
        <v>141</v>
      </c>
      <c r="B115" t="s">
        <v>7</v>
      </c>
      <c r="C115" t="s">
        <v>24</v>
      </c>
      <c r="D115">
        <v>72880</v>
      </c>
      <c r="E115" t="s">
        <v>18</v>
      </c>
      <c r="F115" t="s">
        <v>25</v>
      </c>
      <c r="G115" t="str">
        <f t="shared" si="4"/>
        <v>Non-Compliant</v>
      </c>
      <c r="H115" t="str">
        <f t="shared" si="5"/>
        <v>70000 - 79999</v>
      </c>
      <c r="I115">
        <f>INDEX(BonusMatrix!$C$3:$G$14, MATCH(C115, BonusMatrix!$B$3:$B$14, 0), MATCH(F115, BonusMatrix!$C$2:$G$2, 0))</f>
        <v>2.7E-2</v>
      </c>
      <c r="J115">
        <f t="shared" si="6"/>
        <v>1967.76</v>
      </c>
      <c r="K115">
        <f t="shared" si="7"/>
        <v>74847.759999999995</v>
      </c>
    </row>
    <row r="116" spans="1:11" x14ac:dyDescent="0.3">
      <c r="A116" t="s">
        <v>90</v>
      </c>
      <c r="B116" t="s">
        <v>7</v>
      </c>
      <c r="C116" t="s">
        <v>46</v>
      </c>
      <c r="D116">
        <v>49670</v>
      </c>
      <c r="E116" t="s">
        <v>15</v>
      </c>
      <c r="F116" t="s">
        <v>14</v>
      </c>
      <c r="G116" t="str">
        <f t="shared" si="4"/>
        <v>Non-Compliant</v>
      </c>
      <c r="H116" t="str">
        <f t="shared" si="5"/>
        <v>40000 - 49999</v>
      </c>
      <c r="I116">
        <f>INDEX(BonusMatrix!$C$3:$G$14, MATCH(C116, BonusMatrix!$B$3:$B$14, 0), MATCH(F116, BonusMatrix!$C$2:$G$2, 0))</f>
        <v>5.3999999999999999E-2</v>
      </c>
      <c r="J116">
        <f t="shared" si="6"/>
        <v>2682.18</v>
      </c>
      <c r="K116">
        <f t="shared" si="7"/>
        <v>52352.18</v>
      </c>
    </row>
    <row r="117" spans="1:11" x14ac:dyDescent="0.3">
      <c r="A117" t="s">
        <v>142</v>
      </c>
      <c r="B117" t="s">
        <v>7</v>
      </c>
      <c r="C117" t="s">
        <v>49</v>
      </c>
      <c r="D117">
        <v>117150</v>
      </c>
      <c r="E117" t="s">
        <v>15</v>
      </c>
      <c r="F117" t="s">
        <v>25</v>
      </c>
      <c r="G117" t="str">
        <f t="shared" si="4"/>
        <v>Compliant</v>
      </c>
      <c r="H117" t="str">
        <f t="shared" si="5"/>
        <v>110000 - 119999</v>
      </c>
      <c r="I117">
        <f>INDEX(BonusMatrix!$C$3:$G$14, MATCH(C117, BonusMatrix!$B$3:$B$14, 0), MATCH(F117, BonusMatrix!$C$2:$G$2, 0))</f>
        <v>0.02</v>
      </c>
      <c r="J117">
        <f t="shared" si="6"/>
        <v>2343</v>
      </c>
      <c r="K117">
        <f t="shared" si="7"/>
        <v>119493</v>
      </c>
    </row>
    <row r="118" spans="1:11" x14ac:dyDescent="0.3">
      <c r="A118" t="s">
        <v>143</v>
      </c>
      <c r="B118" t="s">
        <v>7</v>
      </c>
      <c r="C118" t="s">
        <v>24</v>
      </c>
      <c r="D118">
        <v>97020</v>
      </c>
      <c r="E118" t="s">
        <v>18</v>
      </c>
      <c r="F118" t="s">
        <v>21</v>
      </c>
      <c r="G118" t="str">
        <f t="shared" si="4"/>
        <v>Compliant</v>
      </c>
      <c r="H118" t="str">
        <f t="shared" si="5"/>
        <v>90000 - 99999</v>
      </c>
      <c r="I118">
        <f>INDEX(BonusMatrix!$C$3:$G$14, MATCH(C118, BonusMatrix!$B$3:$B$14, 0), MATCH(F118, BonusMatrix!$C$2:$G$2, 0))</f>
        <v>1.2999999999999999E-2</v>
      </c>
      <c r="J118">
        <f t="shared" si="6"/>
        <v>1261.26</v>
      </c>
      <c r="K118">
        <f t="shared" si="7"/>
        <v>98281.26</v>
      </c>
    </row>
    <row r="119" spans="1:11" x14ac:dyDescent="0.3">
      <c r="A119" t="s">
        <v>144</v>
      </c>
      <c r="B119" t="s">
        <v>12</v>
      </c>
      <c r="C119" t="s">
        <v>24</v>
      </c>
      <c r="D119">
        <v>34830</v>
      </c>
      <c r="E119" t="s">
        <v>18</v>
      </c>
      <c r="F119" t="s">
        <v>25</v>
      </c>
      <c r="G119" t="str">
        <f t="shared" si="4"/>
        <v>Non-Compliant</v>
      </c>
      <c r="H119" t="str">
        <f t="shared" si="5"/>
        <v>30000 - 39999</v>
      </c>
      <c r="I119">
        <f>INDEX(BonusMatrix!$C$3:$G$14, MATCH(C119, BonusMatrix!$B$3:$B$14, 0), MATCH(F119, BonusMatrix!$C$2:$G$2, 0))</f>
        <v>2.7E-2</v>
      </c>
      <c r="J119">
        <f t="shared" si="6"/>
        <v>940.41</v>
      </c>
      <c r="K119">
        <f t="shared" si="7"/>
        <v>35770.410000000003</v>
      </c>
    </row>
    <row r="120" spans="1:11" x14ac:dyDescent="0.3">
      <c r="A120" t="s">
        <v>145</v>
      </c>
      <c r="B120" t="s">
        <v>7</v>
      </c>
      <c r="C120" t="s">
        <v>17</v>
      </c>
      <c r="D120">
        <v>38730</v>
      </c>
      <c r="E120" t="s">
        <v>15</v>
      </c>
      <c r="F120" t="s">
        <v>25</v>
      </c>
      <c r="G120" t="str">
        <f t="shared" si="4"/>
        <v>Non-Compliant</v>
      </c>
      <c r="H120" t="str">
        <f t="shared" si="5"/>
        <v>30000 - 39999</v>
      </c>
      <c r="I120">
        <f>INDEX(BonusMatrix!$C$3:$G$14, MATCH(C120, BonusMatrix!$B$3:$B$14, 0), MATCH(F120, BonusMatrix!$C$2:$G$2, 0))</f>
        <v>2.1000000000000001E-2</v>
      </c>
      <c r="J120">
        <f t="shared" si="6"/>
        <v>813.33</v>
      </c>
      <c r="K120">
        <f t="shared" si="7"/>
        <v>39543.33</v>
      </c>
    </row>
    <row r="121" spans="1:11" x14ac:dyDescent="0.3">
      <c r="A121" t="s">
        <v>146</v>
      </c>
      <c r="B121" t="s">
        <v>7</v>
      </c>
      <c r="C121" t="s">
        <v>27</v>
      </c>
      <c r="D121">
        <v>96790</v>
      </c>
      <c r="E121" t="s">
        <v>9</v>
      </c>
      <c r="F121" t="s">
        <v>14</v>
      </c>
      <c r="G121" t="str">
        <f t="shared" si="4"/>
        <v>Compliant</v>
      </c>
      <c r="H121" t="str">
        <f t="shared" si="5"/>
        <v>90000 - 99999</v>
      </c>
      <c r="I121">
        <f>INDEX(BonusMatrix!$C$3:$G$14, MATCH(C121, BonusMatrix!$B$3:$B$14, 0), MATCH(F121, BonusMatrix!$C$2:$G$2, 0))</f>
        <v>5.2999999999999999E-2</v>
      </c>
      <c r="J121">
        <f t="shared" si="6"/>
        <v>5129.87</v>
      </c>
      <c r="K121">
        <f t="shared" si="7"/>
        <v>101919.87</v>
      </c>
    </row>
    <row r="122" spans="1:11" x14ac:dyDescent="0.3">
      <c r="A122" t="s">
        <v>147</v>
      </c>
      <c r="B122" t="s">
        <v>12</v>
      </c>
      <c r="C122" t="s">
        <v>13</v>
      </c>
      <c r="D122">
        <v>68040</v>
      </c>
      <c r="E122" t="s">
        <v>18</v>
      </c>
      <c r="F122" t="s">
        <v>14</v>
      </c>
      <c r="G122" t="str">
        <f t="shared" si="4"/>
        <v>Non-Compliant</v>
      </c>
      <c r="H122" t="str">
        <f t="shared" si="5"/>
        <v>60000 - 69999</v>
      </c>
      <c r="I122">
        <f>INDEX(BonusMatrix!$C$3:$G$14, MATCH(C122, BonusMatrix!$B$3:$B$14, 0), MATCH(F122, BonusMatrix!$C$2:$G$2, 0))</f>
        <v>4.2999999999999997E-2</v>
      </c>
      <c r="J122">
        <f t="shared" si="6"/>
        <v>2925.72</v>
      </c>
      <c r="K122">
        <f t="shared" si="7"/>
        <v>70965.72</v>
      </c>
    </row>
    <row r="123" spans="1:11" x14ac:dyDescent="0.3">
      <c r="A123" t="s">
        <v>148</v>
      </c>
      <c r="B123" t="s">
        <v>7</v>
      </c>
      <c r="C123" t="s">
        <v>30</v>
      </c>
      <c r="D123">
        <v>88510</v>
      </c>
      <c r="E123" t="s">
        <v>9</v>
      </c>
      <c r="F123" t="s">
        <v>25</v>
      </c>
      <c r="G123" t="str">
        <f t="shared" si="4"/>
        <v>Non-Compliant</v>
      </c>
      <c r="H123" t="str">
        <f t="shared" si="5"/>
        <v>80000 - 89999</v>
      </c>
      <c r="I123">
        <f>INDEX(BonusMatrix!$C$3:$G$14, MATCH(C123, BonusMatrix!$B$3:$B$14, 0), MATCH(F123, BonusMatrix!$C$2:$G$2, 0))</f>
        <v>2.4E-2</v>
      </c>
      <c r="J123">
        <f t="shared" si="6"/>
        <v>2124.2400000000002</v>
      </c>
      <c r="K123">
        <f t="shared" si="7"/>
        <v>90634.240000000005</v>
      </c>
    </row>
    <row r="124" spans="1:11" x14ac:dyDescent="0.3">
      <c r="A124" t="s">
        <v>149</v>
      </c>
      <c r="B124" t="s">
        <v>12</v>
      </c>
      <c r="C124" t="s">
        <v>24</v>
      </c>
      <c r="D124">
        <v>65350</v>
      </c>
      <c r="E124" t="s">
        <v>15</v>
      </c>
      <c r="F124" t="s">
        <v>47</v>
      </c>
      <c r="G124" t="str">
        <f t="shared" si="4"/>
        <v>Non-Compliant</v>
      </c>
      <c r="H124" t="str">
        <f t="shared" si="5"/>
        <v>60000 - 69999</v>
      </c>
      <c r="I124">
        <f>INDEX(BonusMatrix!$C$3:$G$14, MATCH(C124, BonusMatrix!$B$3:$B$14, 0), MATCH(F124, BonusMatrix!$C$2:$G$2, 0))</f>
        <v>5.0000000000000001E-3</v>
      </c>
      <c r="J124">
        <f t="shared" si="6"/>
        <v>326.75</v>
      </c>
      <c r="K124">
        <f t="shared" si="7"/>
        <v>65676.75</v>
      </c>
    </row>
    <row r="125" spans="1:11" x14ac:dyDescent="0.3">
      <c r="A125" t="s">
        <v>150</v>
      </c>
      <c r="B125" t="s">
        <v>12</v>
      </c>
      <c r="C125" t="s">
        <v>24</v>
      </c>
      <c r="D125">
        <v>85740</v>
      </c>
      <c r="E125" t="s">
        <v>9</v>
      </c>
      <c r="F125" t="s">
        <v>25</v>
      </c>
      <c r="G125" t="str">
        <f t="shared" si="4"/>
        <v>Non-Compliant</v>
      </c>
      <c r="H125" t="str">
        <f t="shared" si="5"/>
        <v>80000 - 89999</v>
      </c>
      <c r="I125">
        <f>INDEX(BonusMatrix!$C$3:$G$14, MATCH(C125, BonusMatrix!$B$3:$B$14, 0), MATCH(F125, BonusMatrix!$C$2:$G$2, 0))</f>
        <v>2.7E-2</v>
      </c>
      <c r="J125">
        <f t="shared" si="6"/>
        <v>2314.98</v>
      </c>
      <c r="K125">
        <f t="shared" si="7"/>
        <v>88054.98</v>
      </c>
    </row>
    <row r="126" spans="1:11" x14ac:dyDescent="0.3">
      <c r="A126" t="s">
        <v>151</v>
      </c>
      <c r="B126" t="s">
        <v>7</v>
      </c>
      <c r="C126" t="s">
        <v>46</v>
      </c>
      <c r="D126">
        <v>92500</v>
      </c>
      <c r="E126" t="s">
        <v>9</v>
      </c>
      <c r="F126" t="s">
        <v>14</v>
      </c>
      <c r="G126" t="str">
        <f t="shared" ref="G126:G187" si="8">IF(D126&gt;=90000, "Compliant", "Non-Compliant")</f>
        <v>Compliant</v>
      </c>
      <c r="H126" t="str">
        <f t="shared" ref="H126:H187" si="9">INT(D126/10000)*10000 &amp; " - " &amp; (INT(D126/10000)*10000 + 9999)</f>
        <v>90000 - 99999</v>
      </c>
      <c r="I126">
        <f>INDEX(BonusMatrix!$C$3:$G$14, MATCH(C126, BonusMatrix!$B$3:$B$14, 0), MATCH(F126, BonusMatrix!$C$2:$G$2, 0))</f>
        <v>5.3999999999999999E-2</v>
      </c>
      <c r="J126">
        <f t="shared" si="6"/>
        <v>4995</v>
      </c>
      <c r="K126">
        <f t="shared" si="7"/>
        <v>97495</v>
      </c>
    </row>
    <row r="127" spans="1:11" x14ac:dyDescent="0.3">
      <c r="A127" t="s">
        <v>152</v>
      </c>
      <c r="B127" t="s">
        <v>7</v>
      </c>
      <c r="C127" t="s">
        <v>8</v>
      </c>
      <c r="D127">
        <v>80770</v>
      </c>
      <c r="E127" t="s">
        <v>15</v>
      </c>
      <c r="F127" t="s">
        <v>10</v>
      </c>
      <c r="G127" t="str">
        <f t="shared" si="8"/>
        <v>Non-Compliant</v>
      </c>
      <c r="H127" t="str">
        <f t="shared" si="9"/>
        <v>80000 - 89999</v>
      </c>
      <c r="I127">
        <f>INDEX(BonusMatrix!$C$3:$G$14, MATCH(C127, BonusMatrix!$B$3:$B$14, 0), MATCH(F127, BonusMatrix!$C$2:$G$2, 0))</f>
        <v>8.7999999999999995E-2</v>
      </c>
      <c r="J127">
        <f t="shared" si="6"/>
        <v>7107.7599999999993</v>
      </c>
      <c r="K127">
        <f t="shared" si="7"/>
        <v>87877.759999999995</v>
      </c>
    </row>
    <row r="128" spans="1:11" x14ac:dyDescent="0.3">
      <c r="A128" t="s">
        <v>23</v>
      </c>
      <c r="B128" t="s">
        <v>12</v>
      </c>
      <c r="C128" t="s">
        <v>24</v>
      </c>
      <c r="D128">
        <v>41160</v>
      </c>
      <c r="E128" t="s">
        <v>15</v>
      </c>
      <c r="F128" t="s">
        <v>14</v>
      </c>
      <c r="G128" t="str">
        <f t="shared" si="8"/>
        <v>Non-Compliant</v>
      </c>
      <c r="H128" t="str">
        <f t="shared" si="9"/>
        <v>40000 - 49999</v>
      </c>
      <c r="I128">
        <f>INDEX(BonusMatrix!$C$3:$G$14, MATCH(C128, BonusMatrix!$B$3:$B$14, 0), MATCH(F128, BonusMatrix!$C$2:$G$2, 0))</f>
        <v>5.3999999999999999E-2</v>
      </c>
      <c r="J128">
        <f t="shared" si="6"/>
        <v>2222.64</v>
      </c>
      <c r="K128">
        <f t="shared" si="7"/>
        <v>43382.64</v>
      </c>
    </row>
    <row r="129" spans="1:11" x14ac:dyDescent="0.3">
      <c r="A129" t="s">
        <v>153</v>
      </c>
      <c r="B129" t="s">
        <v>12</v>
      </c>
      <c r="C129" t="s">
        <v>13</v>
      </c>
      <c r="D129">
        <v>48060</v>
      </c>
      <c r="E129" t="s">
        <v>15</v>
      </c>
      <c r="F129" t="s">
        <v>21</v>
      </c>
      <c r="G129" t="str">
        <f t="shared" si="8"/>
        <v>Non-Compliant</v>
      </c>
      <c r="H129" t="str">
        <f t="shared" si="9"/>
        <v>40000 - 49999</v>
      </c>
      <c r="I129">
        <f>INDEX(BonusMatrix!$C$3:$G$14, MATCH(C129, BonusMatrix!$B$3:$B$14, 0), MATCH(F129, BonusMatrix!$C$2:$G$2, 0))</f>
        <v>1.0999999999999999E-2</v>
      </c>
      <c r="J129">
        <f t="shared" si="6"/>
        <v>528.66</v>
      </c>
      <c r="K129">
        <f t="shared" si="7"/>
        <v>48588.66</v>
      </c>
    </row>
    <row r="130" spans="1:11" x14ac:dyDescent="0.3">
      <c r="A130" t="s">
        <v>154</v>
      </c>
      <c r="B130" t="s">
        <v>7</v>
      </c>
      <c r="C130" t="s">
        <v>38</v>
      </c>
      <c r="D130">
        <v>56830</v>
      </c>
      <c r="E130" t="s">
        <v>18</v>
      </c>
      <c r="F130" t="s">
        <v>10</v>
      </c>
      <c r="G130" t="str">
        <f t="shared" si="8"/>
        <v>Non-Compliant</v>
      </c>
      <c r="H130" t="str">
        <f t="shared" si="9"/>
        <v>50000 - 59999</v>
      </c>
      <c r="I130">
        <f>INDEX(BonusMatrix!$C$3:$G$14, MATCH(C130, BonusMatrix!$B$3:$B$14, 0), MATCH(F130, BonusMatrix!$C$2:$G$2, 0))</f>
        <v>6.3E-2</v>
      </c>
      <c r="J130">
        <f t="shared" si="6"/>
        <v>3580.29</v>
      </c>
      <c r="K130">
        <f t="shared" si="7"/>
        <v>60410.29</v>
      </c>
    </row>
    <row r="131" spans="1:11" x14ac:dyDescent="0.3">
      <c r="A131" t="s">
        <v>155</v>
      </c>
      <c r="B131" t="s">
        <v>12</v>
      </c>
      <c r="C131" t="s">
        <v>33</v>
      </c>
      <c r="D131">
        <v>72500</v>
      </c>
      <c r="E131" t="s">
        <v>9</v>
      </c>
      <c r="F131" t="s">
        <v>47</v>
      </c>
      <c r="G131" t="str">
        <f t="shared" si="8"/>
        <v>Non-Compliant</v>
      </c>
      <c r="H131" t="str">
        <f t="shared" si="9"/>
        <v>70000 - 79999</v>
      </c>
      <c r="I131">
        <f>INDEX(BonusMatrix!$C$3:$G$14, MATCH(C131, BonusMatrix!$B$3:$B$14, 0), MATCH(F131, BonusMatrix!$C$2:$G$2, 0))</f>
        <v>5.0000000000000001E-3</v>
      </c>
      <c r="J131">
        <f t="shared" ref="J131:J194" si="10">D131 * I131</f>
        <v>362.5</v>
      </c>
      <c r="K131">
        <f t="shared" ref="K131:K194" si="11">D131+J131</f>
        <v>72862.5</v>
      </c>
    </row>
    <row r="132" spans="1:11" x14ac:dyDescent="0.3">
      <c r="A132" t="s">
        <v>156</v>
      </c>
      <c r="B132" t="s">
        <v>12</v>
      </c>
      <c r="C132" t="s">
        <v>27</v>
      </c>
      <c r="D132">
        <v>57080</v>
      </c>
      <c r="E132" t="s">
        <v>15</v>
      </c>
      <c r="F132" t="s">
        <v>25</v>
      </c>
      <c r="G132" t="str">
        <f t="shared" si="8"/>
        <v>Non-Compliant</v>
      </c>
      <c r="H132" t="str">
        <f t="shared" si="9"/>
        <v>50000 - 59999</v>
      </c>
      <c r="I132">
        <f>INDEX(BonusMatrix!$C$3:$G$14, MATCH(C132, BonusMatrix!$B$3:$B$14, 0), MATCH(F132, BonusMatrix!$C$2:$G$2, 0))</f>
        <v>2.3E-2</v>
      </c>
      <c r="J132">
        <f t="shared" si="10"/>
        <v>1312.84</v>
      </c>
      <c r="K132">
        <f t="shared" si="11"/>
        <v>58392.84</v>
      </c>
    </row>
    <row r="133" spans="1:11" x14ac:dyDescent="0.3">
      <c r="A133" t="s">
        <v>157</v>
      </c>
      <c r="B133" t="s">
        <v>7</v>
      </c>
      <c r="C133" t="s">
        <v>33</v>
      </c>
      <c r="D133">
        <v>104080</v>
      </c>
      <c r="E133" t="s">
        <v>15</v>
      </c>
      <c r="F133" t="s">
        <v>47</v>
      </c>
      <c r="G133" t="str">
        <f t="shared" si="8"/>
        <v>Compliant</v>
      </c>
      <c r="H133" t="str">
        <f t="shared" si="9"/>
        <v>100000 - 109999</v>
      </c>
      <c r="I133">
        <f>INDEX(BonusMatrix!$C$3:$G$14, MATCH(C133, BonusMatrix!$B$3:$B$14, 0), MATCH(F133, BonusMatrix!$C$2:$G$2, 0))</f>
        <v>5.0000000000000001E-3</v>
      </c>
      <c r="J133">
        <f t="shared" si="10"/>
        <v>520.4</v>
      </c>
      <c r="K133">
        <f t="shared" si="11"/>
        <v>104600.4</v>
      </c>
    </row>
    <row r="134" spans="1:11" x14ac:dyDescent="0.3">
      <c r="A134" t="s">
        <v>158</v>
      </c>
      <c r="B134" t="s">
        <v>7</v>
      </c>
      <c r="C134" t="s">
        <v>17</v>
      </c>
      <c r="D134">
        <v>29770</v>
      </c>
      <c r="E134" t="s">
        <v>9</v>
      </c>
      <c r="F134" t="s">
        <v>14</v>
      </c>
      <c r="G134" t="str">
        <f t="shared" si="8"/>
        <v>Non-Compliant</v>
      </c>
      <c r="H134" t="str">
        <f t="shared" si="9"/>
        <v>20000 - 29999</v>
      </c>
      <c r="I134">
        <f>INDEX(BonusMatrix!$C$3:$G$14, MATCH(C134, BonusMatrix!$B$3:$B$14, 0), MATCH(F134, BonusMatrix!$C$2:$G$2, 0))</f>
        <v>5.3999999999999999E-2</v>
      </c>
      <c r="J134">
        <f t="shared" si="10"/>
        <v>1607.58</v>
      </c>
      <c r="K134">
        <f t="shared" si="11"/>
        <v>31377.58</v>
      </c>
    </row>
    <row r="135" spans="1:11" x14ac:dyDescent="0.3">
      <c r="A135" t="s">
        <v>159</v>
      </c>
      <c r="B135" t="s">
        <v>7</v>
      </c>
      <c r="C135" t="s">
        <v>17</v>
      </c>
      <c r="D135">
        <v>48690</v>
      </c>
      <c r="E135" t="s">
        <v>9</v>
      </c>
      <c r="F135" t="s">
        <v>25</v>
      </c>
      <c r="G135" t="str">
        <f t="shared" si="8"/>
        <v>Non-Compliant</v>
      </c>
      <c r="H135" t="str">
        <f t="shared" si="9"/>
        <v>40000 - 49999</v>
      </c>
      <c r="I135">
        <f>INDEX(BonusMatrix!$C$3:$G$14, MATCH(C135, BonusMatrix!$B$3:$B$14, 0), MATCH(F135, BonusMatrix!$C$2:$G$2, 0))</f>
        <v>2.1000000000000001E-2</v>
      </c>
      <c r="J135">
        <f t="shared" si="10"/>
        <v>1022.49</v>
      </c>
      <c r="K135">
        <f t="shared" si="11"/>
        <v>49712.49</v>
      </c>
    </row>
    <row r="136" spans="1:11" x14ac:dyDescent="0.3">
      <c r="A136" t="s">
        <v>160</v>
      </c>
      <c r="B136" t="s">
        <v>845</v>
      </c>
      <c r="C136" t="s">
        <v>46</v>
      </c>
      <c r="D136">
        <v>70080</v>
      </c>
      <c r="E136" t="s">
        <v>9</v>
      </c>
      <c r="F136" t="s">
        <v>47</v>
      </c>
      <c r="G136" t="str">
        <f t="shared" si="8"/>
        <v>Non-Compliant</v>
      </c>
      <c r="H136" t="str">
        <f t="shared" si="9"/>
        <v>70000 - 79999</v>
      </c>
      <c r="I136">
        <f>INDEX(BonusMatrix!$C$3:$G$14, MATCH(C136, BonusMatrix!$B$3:$B$14, 0), MATCH(F136, BonusMatrix!$C$2:$G$2, 0))</f>
        <v>5.0000000000000001E-3</v>
      </c>
      <c r="J136">
        <f t="shared" si="10"/>
        <v>350.40000000000003</v>
      </c>
      <c r="K136">
        <f t="shared" si="11"/>
        <v>70430.399999999994</v>
      </c>
    </row>
    <row r="137" spans="1:11" x14ac:dyDescent="0.3">
      <c r="A137" t="s">
        <v>148</v>
      </c>
      <c r="B137" t="s">
        <v>7</v>
      </c>
      <c r="C137" t="s">
        <v>30</v>
      </c>
      <c r="D137">
        <v>88510</v>
      </c>
      <c r="E137" t="s">
        <v>18</v>
      </c>
      <c r="F137" t="s">
        <v>21</v>
      </c>
      <c r="G137" t="str">
        <f t="shared" si="8"/>
        <v>Non-Compliant</v>
      </c>
      <c r="H137" t="str">
        <f t="shared" si="9"/>
        <v>80000 - 89999</v>
      </c>
      <c r="I137">
        <f>INDEX(BonusMatrix!$C$3:$G$14, MATCH(C137, BonusMatrix!$B$3:$B$14, 0), MATCH(F137, BonusMatrix!$C$2:$G$2, 0))</f>
        <v>1.7999999999999999E-2</v>
      </c>
      <c r="J137">
        <f t="shared" si="10"/>
        <v>1593.1799999999998</v>
      </c>
      <c r="K137">
        <f t="shared" si="11"/>
        <v>90103.18</v>
      </c>
    </row>
    <row r="138" spans="1:11" x14ac:dyDescent="0.3">
      <c r="A138" t="s">
        <v>161</v>
      </c>
      <c r="B138" t="s">
        <v>12</v>
      </c>
      <c r="C138" t="s">
        <v>30</v>
      </c>
      <c r="D138">
        <v>69190</v>
      </c>
      <c r="E138" t="s">
        <v>15</v>
      </c>
      <c r="F138" t="s">
        <v>25</v>
      </c>
      <c r="G138" t="str">
        <f t="shared" si="8"/>
        <v>Non-Compliant</v>
      </c>
      <c r="H138" t="str">
        <f t="shared" si="9"/>
        <v>60000 - 69999</v>
      </c>
      <c r="I138">
        <f>INDEX(BonusMatrix!$C$3:$G$14, MATCH(C138, BonusMatrix!$B$3:$B$14, 0), MATCH(F138, BonusMatrix!$C$2:$G$2, 0))</f>
        <v>2.4E-2</v>
      </c>
      <c r="J138">
        <f t="shared" si="10"/>
        <v>1660.56</v>
      </c>
      <c r="K138">
        <f t="shared" si="11"/>
        <v>70850.559999999998</v>
      </c>
    </row>
    <row r="139" spans="1:11" x14ac:dyDescent="0.3">
      <c r="A139" t="s">
        <v>162</v>
      </c>
      <c r="B139" t="s">
        <v>7</v>
      </c>
      <c r="C139" t="s">
        <v>27</v>
      </c>
      <c r="D139">
        <v>37920</v>
      </c>
      <c r="E139" t="s">
        <v>15</v>
      </c>
      <c r="F139" t="s">
        <v>25</v>
      </c>
      <c r="G139" t="str">
        <f t="shared" si="8"/>
        <v>Non-Compliant</v>
      </c>
      <c r="H139" t="str">
        <f t="shared" si="9"/>
        <v>30000 - 39999</v>
      </c>
      <c r="I139">
        <f>INDEX(BonusMatrix!$C$3:$G$14, MATCH(C139, BonusMatrix!$B$3:$B$14, 0), MATCH(F139, BonusMatrix!$C$2:$G$2, 0))</f>
        <v>2.3E-2</v>
      </c>
      <c r="J139">
        <f t="shared" si="10"/>
        <v>872.16</v>
      </c>
      <c r="K139">
        <f t="shared" si="11"/>
        <v>38792.160000000003</v>
      </c>
    </row>
    <row r="140" spans="1:11" x14ac:dyDescent="0.3">
      <c r="A140" t="s">
        <v>163</v>
      </c>
      <c r="B140" t="s">
        <v>7</v>
      </c>
      <c r="C140" t="s">
        <v>49</v>
      </c>
      <c r="D140">
        <v>89120</v>
      </c>
      <c r="E140" t="s">
        <v>9</v>
      </c>
      <c r="F140" t="s">
        <v>14</v>
      </c>
      <c r="G140" t="str">
        <f t="shared" si="8"/>
        <v>Non-Compliant</v>
      </c>
      <c r="H140" t="str">
        <f t="shared" si="9"/>
        <v>80000 - 89999</v>
      </c>
      <c r="I140">
        <f>INDEX(BonusMatrix!$C$3:$G$14, MATCH(C140, BonusMatrix!$B$3:$B$14, 0), MATCH(F140, BonusMatrix!$C$2:$G$2, 0))</f>
        <v>5.8000000000000003E-2</v>
      </c>
      <c r="J140">
        <f t="shared" si="10"/>
        <v>5168.96</v>
      </c>
      <c r="K140">
        <f t="shared" si="11"/>
        <v>94288.960000000006</v>
      </c>
    </row>
    <row r="141" spans="1:11" x14ac:dyDescent="0.3">
      <c r="A141" t="s">
        <v>164</v>
      </c>
      <c r="B141" t="s">
        <v>12</v>
      </c>
      <c r="C141" t="s">
        <v>17</v>
      </c>
      <c r="D141">
        <v>48140</v>
      </c>
      <c r="E141" t="s">
        <v>15</v>
      </c>
      <c r="F141" t="s">
        <v>10</v>
      </c>
      <c r="G141" t="str">
        <f t="shared" si="8"/>
        <v>Non-Compliant</v>
      </c>
      <c r="H141" t="str">
        <f t="shared" si="9"/>
        <v>40000 - 49999</v>
      </c>
      <c r="I141">
        <f>INDEX(BonusMatrix!$C$3:$G$14, MATCH(C141, BonusMatrix!$B$3:$B$14, 0), MATCH(F141, BonusMatrix!$C$2:$G$2, 0))</f>
        <v>6.4000000000000001E-2</v>
      </c>
      <c r="J141">
        <f t="shared" si="10"/>
        <v>3080.96</v>
      </c>
      <c r="K141">
        <f t="shared" si="11"/>
        <v>51220.959999999999</v>
      </c>
    </row>
    <row r="142" spans="1:11" x14ac:dyDescent="0.3">
      <c r="A142" t="s">
        <v>165</v>
      </c>
      <c r="B142" t="s">
        <v>7</v>
      </c>
      <c r="C142" t="s">
        <v>20</v>
      </c>
      <c r="D142">
        <v>69340</v>
      </c>
      <c r="E142" t="s">
        <v>9</v>
      </c>
      <c r="F142" t="s">
        <v>25</v>
      </c>
      <c r="G142" t="str">
        <f t="shared" si="8"/>
        <v>Non-Compliant</v>
      </c>
      <c r="H142" t="str">
        <f t="shared" si="9"/>
        <v>60000 - 69999</v>
      </c>
      <c r="I142">
        <f>INDEX(BonusMatrix!$C$3:$G$14, MATCH(C142, BonusMatrix!$B$3:$B$14, 0), MATCH(F142, BonusMatrix!$C$2:$G$2, 0))</f>
        <v>2.8000000000000001E-2</v>
      </c>
      <c r="J142">
        <f t="shared" si="10"/>
        <v>1941.52</v>
      </c>
      <c r="K142">
        <f t="shared" si="11"/>
        <v>71281.52</v>
      </c>
    </row>
    <row r="143" spans="1:11" x14ac:dyDescent="0.3">
      <c r="A143" t="s">
        <v>166</v>
      </c>
      <c r="B143" t="s">
        <v>7</v>
      </c>
      <c r="C143" t="s">
        <v>24</v>
      </c>
      <c r="D143">
        <v>71330</v>
      </c>
      <c r="E143" t="s">
        <v>18</v>
      </c>
      <c r="F143" t="s">
        <v>10</v>
      </c>
      <c r="G143" t="str">
        <f t="shared" si="8"/>
        <v>Non-Compliant</v>
      </c>
      <c r="H143" t="str">
        <f t="shared" si="9"/>
        <v>70000 - 79999</v>
      </c>
      <c r="I143">
        <f>INDEX(BonusMatrix!$C$3:$G$14, MATCH(C143, BonusMatrix!$B$3:$B$14, 0), MATCH(F143, BonusMatrix!$C$2:$G$2, 0))</f>
        <v>7.5999999999999998E-2</v>
      </c>
      <c r="J143">
        <f t="shared" si="10"/>
        <v>5421.08</v>
      </c>
      <c r="K143">
        <f t="shared" si="11"/>
        <v>76751.08</v>
      </c>
    </row>
    <row r="144" spans="1:11" x14ac:dyDescent="0.3">
      <c r="A144" t="s">
        <v>167</v>
      </c>
      <c r="B144" t="s">
        <v>12</v>
      </c>
      <c r="C144" t="s">
        <v>61</v>
      </c>
      <c r="D144">
        <v>67620</v>
      </c>
      <c r="E144" t="s">
        <v>15</v>
      </c>
      <c r="F144" t="s">
        <v>14</v>
      </c>
      <c r="G144" t="str">
        <f t="shared" si="8"/>
        <v>Non-Compliant</v>
      </c>
      <c r="H144" t="str">
        <f t="shared" si="9"/>
        <v>60000 - 69999</v>
      </c>
      <c r="I144">
        <f>INDEX(BonusMatrix!$C$3:$G$14, MATCH(C144, BonusMatrix!$B$3:$B$14, 0), MATCH(F144, BonusMatrix!$C$2:$G$2, 0))</f>
        <v>5.8000000000000003E-2</v>
      </c>
      <c r="J144">
        <f t="shared" si="10"/>
        <v>3921.96</v>
      </c>
      <c r="K144">
        <f t="shared" si="11"/>
        <v>71541.960000000006</v>
      </c>
    </row>
    <row r="145" spans="1:11" x14ac:dyDescent="0.3">
      <c r="A145" t="s">
        <v>168</v>
      </c>
      <c r="B145" t="s">
        <v>12</v>
      </c>
      <c r="C145" t="s">
        <v>13</v>
      </c>
      <c r="D145">
        <v>44300</v>
      </c>
      <c r="E145" t="s">
        <v>9</v>
      </c>
      <c r="F145" t="s">
        <v>14</v>
      </c>
      <c r="G145" t="str">
        <f t="shared" si="8"/>
        <v>Non-Compliant</v>
      </c>
      <c r="H145" t="str">
        <f t="shared" si="9"/>
        <v>40000 - 49999</v>
      </c>
      <c r="I145">
        <f>INDEX(BonusMatrix!$C$3:$G$14, MATCH(C145, BonusMatrix!$B$3:$B$14, 0), MATCH(F145, BonusMatrix!$C$2:$G$2, 0))</f>
        <v>4.2999999999999997E-2</v>
      </c>
      <c r="J145">
        <f t="shared" si="10"/>
        <v>1904.8999999999999</v>
      </c>
      <c r="K145">
        <f t="shared" si="11"/>
        <v>46204.9</v>
      </c>
    </row>
    <row r="146" spans="1:11" x14ac:dyDescent="0.3">
      <c r="A146" t="s">
        <v>169</v>
      </c>
      <c r="B146" t="s">
        <v>12</v>
      </c>
      <c r="C146" t="s">
        <v>30</v>
      </c>
      <c r="D146">
        <v>40560</v>
      </c>
      <c r="E146" t="s">
        <v>9</v>
      </c>
      <c r="F146" t="s">
        <v>21</v>
      </c>
      <c r="G146" t="str">
        <f t="shared" si="8"/>
        <v>Non-Compliant</v>
      </c>
      <c r="H146" t="str">
        <f t="shared" si="9"/>
        <v>40000 - 49999</v>
      </c>
      <c r="I146">
        <f>INDEX(BonusMatrix!$C$3:$G$14, MATCH(C146, BonusMatrix!$B$3:$B$14, 0), MATCH(F146, BonusMatrix!$C$2:$G$2, 0))</f>
        <v>1.7999999999999999E-2</v>
      </c>
      <c r="J146">
        <f t="shared" si="10"/>
        <v>730.07999999999993</v>
      </c>
      <c r="K146">
        <f t="shared" si="11"/>
        <v>41290.080000000002</v>
      </c>
    </row>
    <row r="147" spans="1:11" x14ac:dyDescent="0.3">
      <c r="A147" t="s">
        <v>170</v>
      </c>
      <c r="B147" t="s">
        <v>12</v>
      </c>
      <c r="C147" t="s">
        <v>8</v>
      </c>
      <c r="D147">
        <v>115230</v>
      </c>
      <c r="E147" t="s">
        <v>15</v>
      </c>
      <c r="F147" t="s">
        <v>14</v>
      </c>
      <c r="G147" t="str">
        <f t="shared" si="8"/>
        <v>Compliant</v>
      </c>
      <c r="H147" t="str">
        <f t="shared" si="9"/>
        <v>110000 - 119999</v>
      </c>
      <c r="I147">
        <f>INDEX(BonusMatrix!$C$3:$G$14, MATCH(C147, BonusMatrix!$B$3:$B$14, 0), MATCH(F147, BonusMatrix!$C$2:$G$2, 0))</f>
        <v>5.0999999999999997E-2</v>
      </c>
      <c r="J147">
        <f t="shared" si="10"/>
        <v>5876.73</v>
      </c>
      <c r="K147">
        <f t="shared" si="11"/>
        <v>121106.73</v>
      </c>
    </row>
    <row r="148" spans="1:11" x14ac:dyDescent="0.3">
      <c r="A148" t="s">
        <v>171</v>
      </c>
      <c r="B148" t="s">
        <v>12</v>
      </c>
      <c r="C148" t="s">
        <v>38</v>
      </c>
      <c r="D148">
        <v>39750</v>
      </c>
      <c r="E148" t="s">
        <v>18</v>
      </c>
      <c r="F148" t="s">
        <v>25</v>
      </c>
      <c r="G148" t="str">
        <f t="shared" si="8"/>
        <v>Non-Compliant</v>
      </c>
      <c r="H148" t="str">
        <f t="shared" si="9"/>
        <v>30000 - 39999</v>
      </c>
      <c r="I148">
        <f>INDEX(BonusMatrix!$C$3:$G$14, MATCH(C148, BonusMatrix!$B$3:$B$14, 0), MATCH(F148, BonusMatrix!$C$2:$G$2, 0))</f>
        <v>0.04</v>
      </c>
      <c r="J148">
        <f t="shared" si="10"/>
        <v>1590</v>
      </c>
      <c r="K148">
        <f t="shared" si="11"/>
        <v>41340</v>
      </c>
    </row>
    <row r="149" spans="1:11" x14ac:dyDescent="0.3">
      <c r="A149" t="s">
        <v>141</v>
      </c>
      <c r="B149" t="s">
        <v>7</v>
      </c>
      <c r="C149" t="s">
        <v>24</v>
      </c>
      <c r="D149">
        <v>72880</v>
      </c>
      <c r="E149" t="s">
        <v>9</v>
      </c>
      <c r="F149" t="s">
        <v>25</v>
      </c>
      <c r="G149" t="str">
        <f t="shared" si="8"/>
        <v>Non-Compliant</v>
      </c>
      <c r="H149" t="str">
        <f t="shared" si="9"/>
        <v>70000 - 79999</v>
      </c>
      <c r="I149">
        <f>INDEX(BonusMatrix!$C$3:$G$14, MATCH(C149, BonusMatrix!$B$3:$B$14, 0), MATCH(F149, BonusMatrix!$C$2:$G$2, 0))</f>
        <v>2.7E-2</v>
      </c>
      <c r="J149">
        <f t="shared" si="10"/>
        <v>1967.76</v>
      </c>
      <c r="K149">
        <f t="shared" si="11"/>
        <v>74847.759999999995</v>
      </c>
    </row>
    <row r="150" spans="1:11" x14ac:dyDescent="0.3">
      <c r="A150" t="s">
        <v>172</v>
      </c>
      <c r="B150" t="s">
        <v>845</v>
      </c>
      <c r="C150" t="s">
        <v>46</v>
      </c>
      <c r="D150">
        <v>108970</v>
      </c>
      <c r="E150" t="s">
        <v>15</v>
      </c>
      <c r="F150" t="s">
        <v>25</v>
      </c>
      <c r="G150" t="str">
        <f t="shared" si="8"/>
        <v>Compliant</v>
      </c>
      <c r="H150" t="str">
        <f t="shared" si="9"/>
        <v>100000 - 109999</v>
      </c>
      <c r="I150">
        <f>INDEX(BonusMatrix!$C$3:$G$14, MATCH(C150, BonusMatrix!$B$3:$B$14, 0), MATCH(F150, BonusMatrix!$C$2:$G$2, 0))</f>
        <v>3.3000000000000002E-2</v>
      </c>
      <c r="J150">
        <f t="shared" si="10"/>
        <v>3596.01</v>
      </c>
      <c r="K150">
        <f t="shared" si="11"/>
        <v>112566.01</v>
      </c>
    </row>
    <row r="151" spans="1:11" x14ac:dyDescent="0.3">
      <c r="A151" t="s">
        <v>173</v>
      </c>
      <c r="B151" t="s">
        <v>12</v>
      </c>
      <c r="C151" t="s">
        <v>13</v>
      </c>
      <c r="D151">
        <v>112570</v>
      </c>
      <c r="E151" t="s">
        <v>15</v>
      </c>
      <c r="F151" t="s">
        <v>21</v>
      </c>
      <c r="G151" t="str">
        <f t="shared" si="8"/>
        <v>Compliant</v>
      </c>
      <c r="H151" t="str">
        <f t="shared" si="9"/>
        <v>110000 - 119999</v>
      </c>
      <c r="I151">
        <f>INDEX(BonusMatrix!$C$3:$G$14, MATCH(C151, BonusMatrix!$B$3:$B$14, 0), MATCH(F151, BonusMatrix!$C$2:$G$2, 0))</f>
        <v>1.0999999999999999E-2</v>
      </c>
      <c r="J151">
        <f t="shared" si="10"/>
        <v>1238.27</v>
      </c>
      <c r="K151">
        <f t="shared" si="11"/>
        <v>113808.27</v>
      </c>
    </row>
    <row r="152" spans="1:11" x14ac:dyDescent="0.3">
      <c r="A152" t="s">
        <v>174</v>
      </c>
      <c r="B152" t="s">
        <v>7</v>
      </c>
      <c r="C152" t="s">
        <v>49</v>
      </c>
      <c r="D152">
        <v>56810</v>
      </c>
      <c r="E152" t="s">
        <v>18</v>
      </c>
      <c r="F152" t="s">
        <v>21</v>
      </c>
      <c r="G152" t="str">
        <f t="shared" si="8"/>
        <v>Non-Compliant</v>
      </c>
      <c r="H152" t="str">
        <f t="shared" si="9"/>
        <v>50000 - 59999</v>
      </c>
      <c r="I152">
        <f>INDEX(BonusMatrix!$C$3:$G$14, MATCH(C152, BonusMatrix!$B$3:$B$14, 0), MATCH(F152, BonusMatrix!$C$2:$G$2, 0))</f>
        <v>1.2E-2</v>
      </c>
      <c r="J152">
        <f t="shared" si="10"/>
        <v>681.72</v>
      </c>
      <c r="K152">
        <f t="shared" si="11"/>
        <v>57491.72</v>
      </c>
    </row>
    <row r="153" spans="1:11" x14ac:dyDescent="0.3">
      <c r="A153" t="s">
        <v>175</v>
      </c>
      <c r="B153" t="s">
        <v>845</v>
      </c>
      <c r="C153" t="s">
        <v>30</v>
      </c>
      <c r="D153">
        <v>42950</v>
      </c>
      <c r="E153" t="s">
        <v>15</v>
      </c>
      <c r="F153" t="s">
        <v>21</v>
      </c>
      <c r="G153" t="str">
        <f t="shared" si="8"/>
        <v>Non-Compliant</v>
      </c>
      <c r="H153" t="str">
        <f t="shared" si="9"/>
        <v>40000 - 49999</v>
      </c>
      <c r="I153">
        <f>INDEX(BonusMatrix!$C$3:$G$14, MATCH(C153, BonusMatrix!$B$3:$B$14, 0), MATCH(F153, BonusMatrix!$C$2:$G$2, 0))</f>
        <v>1.7999999999999999E-2</v>
      </c>
      <c r="J153">
        <f t="shared" si="10"/>
        <v>773.09999999999991</v>
      </c>
      <c r="K153">
        <f t="shared" si="11"/>
        <v>43723.1</v>
      </c>
    </row>
    <row r="154" spans="1:11" x14ac:dyDescent="0.3">
      <c r="A154" t="s">
        <v>176</v>
      </c>
      <c r="B154" t="s">
        <v>12</v>
      </c>
      <c r="C154" t="s">
        <v>27</v>
      </c>
      <c r="D154">
        <v>42820</v>
      </c>
      <c r="E154" t="s">
        <v>18</v>
      </c>
      <c r="F154" t="s">
        <v>25</v>
      </c>
      <c r="G154" t="str">
        <f t="shared" si="8"/>
        <v>Non-Compliant</v>
      </c>
      <c r="H154" t="str">
        <f t="shared" si="9"/>
        <v>40000 - 49999</v>
      </c>
      <c r="I154">
        <f>INDEX(BonusMatrix!$C$3:$G$14, MATCH(C154, BonusMatrix!$B$3:$B$14, 0), MATCH(F154, BonusMatrix!$C$2:$G$2, 0))</f>
        <v>2.3E-2</v>
      </c>
      <c r="J154">
        <f t="shared" si="10"/>
        <v>984.86</v>
      </c>
      <c r="K154">
        <f t="shared" si="11"/>
        <v>43804.86</v>
      </c>
    </row>
    <row r="155" spans="1:11" x14ac:dyDescent="0.3">
      <c r="A155" t="s">
        <v>177</v>
      </c>
      <c r="B155" t="s">
        <v>12</v>
      </c>
      <c r="C155" t="s">
        <v>8</v>
      </c>
      <c r="D155">
        <v>57080</v>
      </c>
      <c r="E155" t="s">
        <v>18</v>
      </c>
      <c r="F155" t="s">
        <v>25</v>
      </c>
      <c r="G155" t="str">
        <f t="shared" si="8"/>
        <v>Non-Compliant</v>
      </c>
      <c r="H155" t="str">
        <f t="shared" si="9"/>
        <v>50000 - 59999</v>
      </c>
      <c r="I155">
        <f>INDEX(BonusMatrix!$C$3:$G$14, MATCH(C155, BonusMatrix!$B$3:$B$14, 0), MATCH(F155, BonusMatrix!$C$2:$G$2, 0))</f>
        <v>2.1000000000000001E-2</v>
      </c>
      <c r="J155">
        <f t="shared" si="10"/>
        <v>1198.68</v>
      </c>
      <c r="K155">
        <f t="shared" si="11"/>
        <v>58278.68</v>
      </c>
    </row>
    <row r="156" spans="1:11" x14ac:dyDescent="0.3">
      <c r="A156" t="s">
        <v>178</v>
      </c>
      <c r="B156" t="s">
        <v>12</v>
      </c>
      <c r="C156" t="s">
        <v>61</v>
      </c>
      <c r="D156">
        <v>101670</v>
      </c>
      <c r="E156" t="s">
        <v>18</v>
      </c>
      <c r="F156" t="s">
        <v>25</v>
      </c>
      <c r="G156" t="str">
        <f t="shared" si="8"/>
        <v>Compliant</v>
      </c>
      <c r="H156" t="str">
        <f t="shared" si="9"/>
        <v>100000 - 109999</v>
      </c>
      <c r="I156">
        <f>INDEX(BonusMatrix!$C$3:$G$14, MATCH(C156, BonusMatrix!$B$3:$B$14, 0), MATCH(F156, BonusMatrix!$C$2:$G$2, 0))</f>
        <v>3.5000000000000003E-2</v>
      </c>
      <c r="J156">
        <f t="shared" si="10"/>
        <v>3558.4500000000003</v>
      </c>
      <c r="K156">
        <f t="shared" si="11"/>
        <v>105228.45</v>
      </c>
    </row>
    <row r="157" spans="1:11" x14ac:dyDescent="0.3">
      <c r="A157" t="s">
        <v>179</v>
      </c>
      <c r="B157" t="s">
        <v>12</v>
      </c>
      <c r="C157" t="s">
        <v>61</v>
      </c>
      <c r="D157">
        <v>104750</v>
      </c>
      <c r="E157" t="s">
        <v>18</v>
      </c>
      <c r="F157" t="s">
        <v>25</v>
      </c>
      <c r="G157" t="str">
        <f t="shared" si="8"/>
        <v>Compliant</v>
      </c>
      <c r="H157" t="str">
        <f t="shared" si="9"/>
        <v>100000 - 109999</v>
      </c>
      <c r="I157">
        <f>INDEX(BonusMatrix!$C$3:$G$14, MATCH(C157, BonusMatrix!$B$3:$B$14, 0), MATCH(F157, BonusMatrix!$C$2:$G$2, 0))</f>
        <v>3.5000000000000003E-2</v>
      </c>
      <c r="J157">
        <f t="shared" si="10"/>
        <v>3666.2500000000005</v>
      </c>
      <c r="K157">
        <f t="shared" si="11"/>
        <v>108416.25</v>
      </c>
    </row>
    <row r="158" spans="1:11" x14ac:dyDescent="0.3">
      <c r="A158" t="s">
        <v>180</v>
      </c>
      <c r="B158" t="s">
        <v>7</v>
      </c>
      <c r="C158" t="s">
        <v>13</v>
      </c>
      <c r="D158">
        <v>43330</v>
      </c>
      <c r="E158" t="s">
        <v>15</v>
      </c>
      <c r="F158" t="s">
        <v>10</v>
      </c>
      <c r="G158" t="str">
        <f t="shared" si="8"/>
        <v>Non-Compliant</v>
      </c>
      <c r="H158" t="str">
        <f t="shared" si="9"/>
        <v>40000 - 49999</v>
      </c>
      <c r="I158">
        <f>INDEX(BonusMatrix!$C$3:$G$14, MATCH(C158, BonusMatrix!$B$3:$B$14, 0), MATCH(F158, BonusMatrix!$C$2:$G$2, 0))</f>
        <v>6.0999999999999999E-2</v>
      </c>
      <c r="J158">
        <f t="shared" si="10"/>
        <v>2643.13</v>
      </c>
      <c r="K158">
        <f t="shared" si="11"/>
        <v>45973.13</v>
      </c>
    </row>
    <row r="159" spans="1:11" x14ac:dyDescent="0.3">
      <c r="A159" t="s">
        <v>181</v>
      </c>
      <c r="B159" t="s">
        <v>7</v>
      </c>
      <c r="C159" t="s">
        <v>49</v>
      </c>
      <c r="D159">
        <v>61430</v>
      </c>
      <c r="E159" t="s">
        <v>18</v>
      </c>
      <c r="F159" t="s">
        <v>21</v>
      </c>
      <c r="G159" t="str">
        <f t="shared" si="8"/>
        <v>Non-Compliant</v>
      </c>
      <c r="H159" t="str">
        <f t="shared" si="9"/>
        <v>60000 - 69999</v>
      </c>
      <c r="I159">
        <f>INDEX(BonusMatrix!$C$3:$G$14, MATCH(C159, BonusMatrix!$B$3:$B$14, 0), MATCH(F159, BonusMatrix!$C$2:$G$2, 0))</f>
        <v>1.2E-2</v>
      </c>
      <c r="J159">
        <f t="shared" si="10"/>
        <v>737.16</v>
      </c>
      <c r="K159">
        <f t="shared" si="11"/>
        <v>62167.16</v>
      </c>
    </row>
    <row r="160" spans="1:11" x14ac:dyDescent="0.3">
      <c r="A160" t="s">
        <v>182</v>
      </c>
      <c r="B160" t="s">
        <v>7</v>
      </c>
      <c r="C160" t="s">
        <v>33</v>
      </c>
      <c r="D160">
        <v>105800</v>
      </c>
      <c r="E160" t="s">
        <v>18</v>
      </c>
      <c r="F160" t="s">
        <v>10</v>
      </c>
      <c r="G160" t="str">
        <f t="shared" si="8"/>
        <v>Compliant</v>
      </c>
      <c r="H160" t="str">
        <f t="shared" si="9"/>
        <v>100000 - 109999</v>
      </c>
      <c r="I160">
        <f>INDEX(BonusMatrix!$C$3:$G$14, MATCH(C160, BonusMatrix!$B$3:$B$14, 0), MATCH(F160, BonusMatrix!$C$2:$G$2, 0))</f>
        <v>6.2E-2</v>
      </c>
      <c r="J160">
        <f t="shared" si="10"/>
        <v>6559.6</v>
      </c>
      <c r="K160">
        <f t="shared" si="11"/>
        <v>112359.6</v>
      </c>
    </row>
    <row r="161" spans="1:11" x14ac:dyDescent="0.3">
      <c r="A161" t="s">
        <v>183</v>
      </c>
      <c r="B161" t="s">
        <v>7</v>
      </c>
      <c r="C161" t="s">
        <v>38</v>
      </c>
      <c r="D161">
        <v>99470</v>
      </c>
      <c r="E161" t="s">
        <v>18</v>
      </c>
      <c r="F161" t="s">
        <v>14</v>
      </c>
      <c r="G161" t="str">
        <f t="shared" si="8"/>
        <v>Compliant</v>
      </c>
      <c r="H161" t="str">
        <f t="shared" si="9"/>
        <v>90000 - 99999</v>
      </c>
      <c r="I161">
        <f>INDEX(BonusMatrix!$C$3:$G$14, MATCH(C161, BonusMatrix!$B$3:$B$14, 0), MATCH(F161, BonusMatrix!$C$2:$G$2, 0))</f>
        <v>5.8999999999999997E-2</v>
      </c>
      <c r="J161">
        <f t="shared" si="10"/>
        <v>5868.73</v>
      </c>
      <c r="K161">
        <f t="shared" si="11"/>
        <v>105338.73</v>
      </c>
    </row>
    <row r="162" spans="1:11" x14ac:dyDescent="0.3">
      <c r="A162" t="s">
        <v>184</v>
      </c>
      <c r="B162" t="s">
        <v>12</v>
      </c>
      <c r="C162" t="s">
        <v>49</v>
      </c>
      <c r="D162">
        <v>68890</v>
      </c>
      <c r="E162" t="s">
        <v>18</v>
      </c>
      <c r="F162" t="s">
        <v>14</v>
      </c>
      <c r="G162" t="str">
        <f t="shared" si="8"/>
        <v>Non-Compliant</v>
      </c>
      <c r="H162" t="str">
        <f t="shared" si="9"/>
        <v>60000 - 69999</v>
      </c>
      <c r="I162">
        <f>INDEX(BonusMatrix!$C$3:$G$14, MATCH(C162, BonusMatrix!$B$3:$B$14, 0), MATCH(F162, BonusMatrix!$C$2:$G$2, 0))</f>
        <v>5.8000000000000003E-2</v>
      </c>
      <c r="J162">
        <f t="shared" si="10"/>
        <v>3995.6200000000003</v>
      </c>
      <c r="K162">
        <f t="shared" si="11"/>
        <v>72885.62</v>
      </c>
    </row>
    <row r="163" spans="1:11" x14ac:dyDescent="0.3">
      <c r="A163" t="s">
        <v>185</v>
      </c>
      <c r="B163" t="s">
        <v>12</v>
      </c>
      <c r="C163" t="s">
        <v>13</v>
      </c>
      <c r="D163">
        <v>86940</v>
      </c>
      <c r="E163" t="s">
        <v>18</v>
      </c>
      <c r="F163" t="s">
        <v>25</v>
      </c>
      <c r="G163" t="str">
        <f t="shared" si="8"/>
        <v>Non-Compliant</v>
      </c>
      <c r="H163" t="str">
        <f t="shared" si="9"/>
        <v>80000 - 89999</v>
      </c>
      <c r="I163">
        <f>INDEX(BonusMatrix!$C$3:$G$14, MATCH(C163, BonusMatrix!$B$3:$B$14, 0), MATCH(F163, BonusMatrix!$C$2:$G$2, 0))</f>
        <v>3.5000000000000003E-2</v>
      </c>
      <c r="J163">
        <f t="shared" si="10"/>
        <v>3042.9</v>
      </c>
      <c r="K163">
        <f t="shared" si="11"/>
        <v>89982.9</v>
      </c>
    </row>
    <row r="164" spans="1:11" x14ac:dyDescent="0.3">
      <c r="A164" t="s">
        <v>186</v>
      </c>
      <c r="B164" t="s">
        <v>7</v>
      </c>
      <c r="C164" t="s">
        <v>20</v>
      </c>
      <c r="D164">
        <v>118120</v>
      </c>
      <c r="E164" t="s">
        <v>9</v>
      </c>
      <c r="F164" t="s">
        <v>25</v>
      </c>
      <c r="G164" t="str">
        <f t="shared" si="8"/>
        <v>Compliant</v>
      </c>
      <c r="H164" t="str">
        <f t="shared" si="9"/>
        <v>110000 - 119999</v>
      </c>
      <c r="I164">
        <f>INDEX(BonusMatrix!$C$3:$G$14, MATCH(C164, BonusMatrix!$B$3:$B$14, 0), MATCH(F164, BonusMatrix!$C$2:$G$2, 0))</f>
        <v>2.8000000000000001E-2</v>
      </c>
      <c r="J164">
        <f t="shared" si="10"/>
        <v>3307.36</v>
      </c>
      <c r="K164">
        <f t="shared" si="11"/>
        <v>121427.36</v>
      </c>
    </row>
    <row r="165" spans="1:11" x14ac:dyDescent="0.3">
      <c r="A165" t="s">
        <v>187</v>
      </c>
      <c r="B165" t="s">
        <v>7</v>
      </c>
      <c r="C165" t="s">
        <v>61</v>
      </c>
      <c r="D165">
        <v>91120</v>
      </c>
      <c r="E165" t="s">
        <v>18</v>
      </c>
      <c r="F165" t="s">
        <v>21</v>
      </c>
      <c r="G165" t="str">
        <f t="shared" si="8"/>
        <v>Compliant</v>
      </c>
      <c r="H165" t="str">
        <f t="shared" si="9"/>
        <v>90000 - 99999</v>
      </c>
      <c r="I165">
        <f>INDEX(BonusMatrix!$C$3:$G$14, MATCH(C165, BonusMatrix!$B$3:$B$14, 0), MATCH(F165, BonusMatrix!$C$2:$G$2, 0))</f>
        <v>1.2999999999999999E-2</v>
      </c>
      <c r="J165">
        <f t="shared" si="10"/>
        <v>1184.56</v>
      </c>
      <c r="K165">
        <f t="shared" si="11"/>
        <v>92304.56</v>
      </c>
    </row>
    <row r="166" spans="1:11" x14ac:dyDescent="0.3">
      <c r="A166" t="s">
        <v>188</v>
      </c>
      <c r="B166" t="s">
        <v>7</v>
      </c>
      <c r="C166" t="s">
        <v>46</v>
      </c>
      <c r="D166">
        <v>41420</v>
      </c>
      <c r="E166" t="s">
        <v>15</v>
      </c>
      <c r="F166" t="s">
        <v>14</v>
      </c>
      <c r="G166" t="str">
        <f t="shared" si="8"/>
        <v>Non-Compliant</v>
      </c>
      <c r="H166" t="str">
        <f t="shared" si="9"/>
        <v>40000 - 49999</v>
      </c>
      <c r="I166">
        <f>INDEX(BonusMatrix!$C$3:$G$14, MATCH(C166, BonusMatrix!$B$3:$B$14, 0), MATCH(F166, BonusMatrix!$C$2:$G$2, 0))</f>
        <v>5.3999999999999999E-2</v>
      </c>
      <c r="J166">
        <f t="shared" si="10"/>
        <v>2236.6799999999998</v>
      </c>
      <c r="K166">
        <f t="shared" si="11"/>
        <v>43656.68</v>
      </c>
    </row>
    <row r="167" spans="1:11" x14ac:dyDescent="0.3">
      <c r="A167" t="s">
        <v>189</v>
      </c>
      <c r="B167" t="s">
        <v>12</v>
      </c>
      <c r="C167" t="s">
        <v>38</v>
      </c>
      <c r="D167">
        <v>86010</v>
      </c>
      <c r="E167" t="s">
        <v>18</v>
      </c>
      <c r="F167" t="s">
        <v>25</v>
      </c>
      <c r="G167" t="str">
        <f t="shared" si="8"/>
        <v>Non-Compliant</v>
      </c>
      <c r="H167" t="str">
        <f t="shared" si="9"/>
        <v>80000 - 89999</v>
      </c>
      <c r="I167">
        <f>INDEX(BonusMatrix!$C$3:$G$14, MATCH(C167, BonusMatrix!$B$3:$B$14, 0), MATCH(F167, BonusMatrix!$C$2:$G$2, 0))</f>
        <v>0.04</v>
      </c>
      <c r="J167">
        <f t="shared" si="10"/>
        <v>3440.4</v>
      </c>
      <c r="K167">
        <f t="shared" si="11"/>
        <v>89450.4</v>
      </c>
    </row>
    <row r="168" spans="1:11" x14ac:dyDescent="0.3">
      <c r="A168" t="s">
        <v>190</v>
      </c>
      <c r="B168" t="s">
        <v>7</v>
      </c>
      <c r="C168" t="s">
        <v>20</v>
      </c>
      <c r="D168">
        <v>30080</v>
      </c>
      <c r="E168" t="s">
        <v>15</v>
      </c>
      <c r="F168" t="s">
        <v>25</v>
      </c>
      <c r="G168" t="str">
        <f t="shared" si="8"/>
        <v>Non-Compliant</v>
      </c>
      <c r="H168" t="str">
        <f t="shared" si="9"/>
        <v>30000 - 39999</v>
      </c>
      <c r="I168">
        <f>INDEX(BonusMatrix!$C$3:$G$14, MATCH(C168, BonusMatrix!$B$3:$B$14, 0), MATCH(F168, BonusMatrix!$C$2:$G$2, 0))</f>
        <v>2.8000000000000001E-2</v>
      </c>
      <c r="J168">
        <f t="shared" si="10"/>
        <v>842.24</v>
      </c>
      <c r="K168">
        <f t="shared" si="11"/>
        <v>30922.240000000002</v>
      </c>
    </row>
    <row r="169" spans="1:11" x14ac:dyDescent="0.3">
      <c r="A169" t="s">
        <v>191</v>
      </c>
      <c r="B169" t="s">
        <v>7</v>
      </c>
      <c r="C169" t="s">
        <v>49</v>
      </c>
      <c r="D169">
        <v>96800</v>
      </c>
      <c r="E169" t="s">
        <v>15</v>
      </c>
      <c r="F169" t="s">
        <v>25</v>
      </c>
      <c r="G169" t="str">
        <f t="shared" si="8"/>
        <v>Compliant</v>
      </c>
      <c r="H169" t="str">
        <f t="shared" si="9"/>
        <v>90000 - 99999</v>
      </c>
      <c r="I169">
        <f>INDEX(BonusMatrix!$C$3:$G$14, MATCH(C169, BonusMatrix!$B$3:$B$14, 0), MATCH(F169, BonusMatrix!$C$2:$G$2, 0))</f>
        <v>0.02</v>
      </c>
      <c r="J169">
        <f t="shared" si="10"/>
        <v>1936</v>
      </c>
      <c r="K169">
        <f t="shared" si="11"/>
        <v>98736</v>
      </c>
    </row>
    <row r="170" spans="1:11" x14ac:dyDescent="0.3">
      <c r="A170" t="s">
        <v>192</v>
      </c>
      <c r="B170" t="s">
        <v>12</v>
      </c>
      <c r="C170" t="s">
        <v>17</v>
      </c>
      <c r="D170">
        <v>31090</v>
      </c>
      <c r="E170" t="s">
        <v>9</v>
      </c>
      <c r="F170" t="s">
        <v>25</v>
      </c>
      <c r="G170" t="str">
        <f t="shared" si="8"/>
        <v>Non-Compliant</v>
      </c>
      <c r="H170" t="str">
        <f t="shared" si="9"/>
        <v>30000 - 39999</v>
      </c>
      <c r="I170">
        <f>INDEX(BonusMatrix!$C$3:$G$14, MATCH(C170, BonusMatrix!$B$3:$B$14, 0), MATCH(F170, BonusMatrix!$C$2:$G$2, 0))</f>
        <v>2.1000000000000001E-2</v>
      </c>
      <c r="J170">
        <f t="shared" si="10"/>
        <v>652.89</v>
      </c>
      <c r="K170">
        <f t="shared" si="11"/>
        <v>31742.89</v>
      </c>
    </row>
    <row r="171" spans="1:11" x14ac:dyDescent="0.3">
      <c r="A171" t="s">
        <v>193</v>
      </c>
      <c r="B171" t="s">
        <v>12</v>
      </c>
      <c r="C171" t="s">
        <v>38</v>
      </c>
      <c r="D171">
        <v>96140</v>
      </c>
      <c r="E171" t="s">
        <v>9</v>
      </c>
      <c r="F171" t="s">
        <v>14</v>
      </c>
      <c r="G171" t="str">
        <f t="shared" si="8"/>
        <v>Compliant</v>
      </c>
      <c r="H171" t="str">
        <f t="shared" si="9"/>
        <v>90000 - 99999</v>
      </c>
      <c r="I171">
        <f>INDEX(BonusMatrix!$C$3:$G$14, MATCH(C171, BonusMatrix!$B$3:$B$14, 0), MATCH(F171, BonusMatrix!$C$2:$G$2, 0))</f>
        <v>5.8999999999999997E-2</v>
      </c>
      <c r="J171">
        <f t="shared" si="10"/>
        <v>5672.2599999999993</v>
      </c>
      <c r="K171">
        <f t="shared" si="11"/>
        <v>101812.26</v>
      </c>
    </row>
    <row r="172" spans="1:11" x14ac:dyDescent="0.3">
      <c r="A172" t="s">
        <v>194</v>
      </c>
      <c r="B172" t="s">
        <v>12</v>
      </c>
      <c r="C172" t="s">
        <v>46</v>
      </c>
      <c r="D172">
        <v>98640</v>
      </c>
      <c r="E172" t="s">
        <v>18</v>
      </c>
      <c r="F172" t="s">
        <v>14</v>
      </c>
      <c r="G172" t="str">
        <f t="shared" si="8"/>
        <v>Compliant</v>
      </c>
      <c r="H172" t="str">
        <f t="shared" si="9"/>
        <v>90000 - 99999</v>
      </c>
      <c r="I172">
        <f>INDEX(BonusMatrix!$C$3:$G$14, MATCH(C172, BonusMatrix!$B$3:$B$14, 0), MATCH(F172, BonusMatrix!$C$2:$G$2, 0))</f>
        <v>5.3999999999999999E-2</v>
      </c>
      <c r="J172">
        <f t="shared" si="10"/>
        <v>5326.5599999999995</v>
      </c>
      <c r="K172">
        <f t="shared" si="11"/>
        <v>103966.56</v>
      </c>
    </row>
    <row r="173" spans="1:11" x14ac:dyDescent="0.3">
      <c r="A173" t="s">
        <v>195</v>
      </c>
      <c r="B173" t="s">
        <v>12</v>
      </c>
      <c r="C173" t="s">
        <v>8</v>
      </c>
      <c r="D173">
        <v>71510</v>
      </c>
      <c r="E173" t="s">
        <v>9</v>
      </c>
      <c r="F173" t="s">
        <v>14</v>
      </c>
      <c r="G173" t="str">
        <f t="shared" si="8"/>
        <v>Non-Compliant</v>
      </c>
      <c r="H173" t="str">
        <f t="shared" si="9"/>
        <v>70000 - 79999</v>
      </c>
      <c r="I173">
        <f>INDEX(BonusMatrix!$C$3:$G$14, MATCH(C173, BonusMatrix!$B$3:$B$14, 0), MATCH(F173, BonusMatrix!$C$2:$G$2, 0))</f>
        <v>5.0999999999999997E-2</v>
      </c>
      <c r="J173">
        <f t="shared" si="10"/>
        <v>3647.0099999999998</v>
      </c>
      <c r="K173">
        <f t="shared" si="11"/>
        <v>75157.009999999995</v>
      </c>
    </row>
    <row r="174" spans="1:11" x14ac:dyDescent="0.3">
      <c r="A174" t="s">
        <v>196</v>
      </c>
      <c r="B174" t="s">
        <v>12</v>
      </c>
      <c r="C174" t="s">
        <v>17</v>
      </c>
      <c r="D174">
        <v>86490</v>
      </c>
      <c r="E174" t="s">
        <v>18</v>
      </c>
      <c r="F174" t="s">
        <v>21</v>
      </c>
      <c r="G174" t="str">
        <f t="shared" si="8"/>
        <v>Non-Compliant</v>
      </c>
      <c r="H174" t="str">
        <f t="shared" si="9"/>
        <v>80000 - 89999</v>
      </c>
      <c r="I174">
        <f>INDEX(BonusMatrix!$C$3:$G$14, MATCH(C174, BonusMatrix!$B$3:$B$14, 0), MATCH(F174, BonusMatrix!$C$2:$G$2, 0))</f>
        <v>1.9E-2</v>
      </c>
      <c r="J174">
        <f t="shared" si="10"/>
        <v>1643.31</v>
      </c>
      <c r="K174">
        <f t="shared" si="11"/>
        <v>88133.31</v>
      </c>
    </row>
    <row r="175" spans="1:11" x14ac:dyDescent="0.3">
      <c r="A175" t="s">
        <v>197</v>
      </c>
      <c r="B175" t="s">
        <v>845</v>
      </c>
      <c r="C175" t="s">
        <v>13</v>
      </c>
      <c r="D175">
        <v>103240</v>
      </c>
      <c r="E175" t="s">
        <v>18</v>
      </c>
      <c r="F175" t="s">
        <v>14</v>
      </c>
      <c r="G175" t="str">
        <f t="shared" si="8"/>
        <v>Compliant</v>
      </c>
      <c r="H175" t="str">
        <f t="shared" si="9"/>
        <v>100000 - 109999</v>
      </c>
      <c r="I175">
        <f>INDEX(BonusMatrix!$C$3:$G$14, MATCH(C175, BonusMatrix!$B$3:$B$14, 0), MATCH(F175, BonusMatrix!$C$2:$G$2, 0))</f>
        <v>4.2999999999999997E-2</v>
      </c>
      <c r="J175">
        <f t="shared" si="10"/>
        <v>4439.32</v>
      </c>
      <c r="K175">
        <f t="shared" si="11"/>
        <v>107679.32</v>
      </c>
    </row>
    <row r="176" spans="1:11" x14ac:dyDescent="0.3">
      <c r="A176" t="s">
        <v>198</v>
      </c>
      <c r="B176" t="s">
        <v>12</v>
      </c>
      <c r="C176" t="s">
        <v>8</v>
      </c>
      <c r="D176">
        <v>47550</v>
      </c>
      <c r="E176" t="s">
        <v>18</v>
      </c>
      <c r="F176" t="s">
        <v>25</v>
      </c>
      <c r="G176" t="str">
        <f t="shared" si="8"/>
        <v>Non-Compliant</v>
      </c>
      <c r="H176" t="str">
        <f t="shared" si="9"/>
        <v>40000 - 49999</v>
      </c>
      <c r="I176">
        <f>INDEX(BonusMatrix!$C$3:$G$14, MATCH(C176, BonusMatrix!$B$3:$B$14, 0), MATCH(F176, BonusMatrix!$C$2:$G$2, 0))</f>
        <v>2.1000000000000001E-2</v>
      </c>
      <c r="J176">
        <f t="shared" si="10"/>
        <v>998.55000000000007</v>
      </c>
      <c r="K176">
        <f t="shared" si="11"/>
        <v>48548.55</v>
      </c>
    </row>
    <row r="177" spans="1:11" x14ac:dyDescent="0.3">
      <c r="A177" t="s">
        <v>199</v>
      </c>
      <c r="B177" t="s">
        <v>7</v>
      </c>
      <c r="C177" t="s">
        <v>8</v>
      </c>
      <c r="D177">
        <v>78490</v>
      </c>
      <c r="E177" t="s">
        <v>15</v>
      </c>
      <c r="F177" t="s">
        <v>25</v>
      </c>
      <c r="G177" t="str">
        <f t="shared" si="8"/>
        <v>Non-Compliant</v>
      </c>
      <c r="H177" t="str">
        <f t="shared" si="9"/>
        <v>70000 - 79999</v>
      </c>
      <c r="I177">
        <f>INDEX(BonusMatrix!$C$3:$G$14, MATCH(C177, BonusMatrix!$B$3:$B$14, 0), MATCH(F177, BonusMatrix!$C$2:$G$2, 0))</f>
        <v>2.1000000000000001E-2</v>
      </c>
      <c r="J177">
        <f t="shared" si="10"/>
        <v>1648.2900000000002</v>
      </c>
      <c r="K177">
        <f t="shared" si="11"/>
        <v>80138.289999999994</v>
      </c>
    </row>
    <row r="178" spans="1:11" x14ac:dyDescent="0.3">
      <c r="A178" t="s">
        <v>200</v>
      </c>
      <c r="B178" t="s">
        <v>12</v>
      </c>
      <c r="C178" t="s">
        <v>13</v>
      </c>
      <c r="D178">
        <v>61050</v>
      </c>
      <c r="E178" t="s">
        <v>15</v>
      </c>
      <c r="F178" t="s">
        <v>25</v>
      </c>
      <c r="G178" t="str">
        <f t="shared" si="8"/>
        <v>Non-Compliant</v>
      </c>
      <c r="H178" t="str">
        <f t="shared" si="9"/>
        <v>60000 - 69999</v>
      </c>
      <c r="I178">
        <f>INDEX(BonusMatrix!$C$3:$G$14, MATCH(C178, BonusMatrix!$B$3:$B$14, 0), MATCH(F178, BonusMatrix!$C$2:$G$2, 0))</f>
        <v>3.5000000000000003E-2</v>
      </c>
      <c r="J178">
        <f t="shared" si="10"/>
        <v>2136.75</v>
      </c>
      <c r="K178">
        <f t="shared" si="11"/>
        <v>63186.75</v>
      </c>
    </row>
    <row r="179" spans="1:11" x14ac:dyDescent="0.3">
      <c r="A179" t="s">
        <v>201</v>
      </c>
      <c r="B179" t="s">
        <v>7</v>
      </c>
      <c r="C179" t="s">
        <v>33</v>
      </c>
      <c r="D179">
        <v>36370</v>
      </c>
      <c r="E179" t="s">
        <v>9</v>
      </c>
      <c r="F179" t="s">
        <v>14</v>
      </c>
      <c r="G179" t="str">
        <f t="shared" si="8"/>
        <v>Non-Compliant</v>
      </c>
      <c r="H179" t="str">
        <f t="shared" si="9"/>
        <v>30000 - 39999</v>
      </c>
      <c r="I179">
        <f>INDEX(BonusMatrix!$C$3:$G$14, MATCH(C179, BonusMatrix!$B$3:$B$14, 0), MATCH(F179, BonusMatrix!$C$2:$G$2, 0))</f>
        <v>4.1000000000000002E-2</v>
      </c>
      <c r="J179">
        <f t="shared" si="10"/>
        <v>1491.17</v>
      </c>
      <c r="K179">
        <f t="shared" si="11"/>
        <v>37861.17</v>
      </c>
    </row>
    <row r="180" spans="1:11" x14ac:dyDescent="0.3">
      <c r="A180" t="s">
        <v>202</v>
      </c>
      <c r="B180" t="s">
        <v>7</v>
      </c>
      <c r="C180" t="s">
        <v>30</v>
      </c>
      <c r="D180">
        <v>47290</v>
      </c>
      <c r="E180" t="s">
        <v>15</v>
      </c>
      <c r="F180" t="s">
        <v>25</v>
      </c>
      <c r="G180" t="str">
        <f t="shared" si="8"/>
        <v>Non-Compliant</v>
      </c>
      <c r="H180" t="str">
        <f t="shared" si="9"/>
        <v>40000 - 49999</v>
      </c>
      <c r="I180">
        <f>INDEX(BonusMatrix!$C$3:$G$14, MATCH(C180, BonusMatrix!$B$3:$B$14, 0), MATCH(F180, BonusMatrix!$C$2:$G$2, 0))</f>
        <v>2.4E-2</v>
      </c>
      <c r="J180">
        <f t="shared" si="10"/>
        <v>1134.96</v>
      </c>
      <c r="K180">
        <f t="shared" si="11"/>
        <v>48424.959999999999</v>
      </c>
    </row>
    <row r="181" spans="1:11" x14ac:dyDescent="0.3">
      <c r="A181" t="s">
        <v>203</v>
      </c>
      <c r="B181" t="s">
        <v>7</v>
      </c>
      <c r="C181" t="s">
        <v>8</v>
      </c>
      <c r="D181">
        <v>79650</v>
      </c>
      <c r="E181" t="s">
        <v>18</v>
      </c>
      <c r="F181" t="s">
        <v>14</v>
      </c>
      <c r="G181" t="str">
        <f t="shared" si="8"/>
        <v>Non-Compliant</v>
      </c>
      <c r="H181" t="str">
        <f t="shared" si="9"/>
        <v>70000 - 79999</v>
      </c>
      <c r="I181">
        <f>INDEX(BonusMatrix!$C$3:$G$14, MATCH(C181, BonusMatrix!$B$3:$B$14, 0), MATCH(F181, BonusMatrix!$C$2:$G$2, 0))</f>
        <v>5.0999999999999997E-2</v>
      </c>
      <c r="J181">
        <f t="shared" si="10"/>
        <v>4062.1499999999996</v>
      </c>
      <c r="K181">
        <f t="shared" si="11"/>
        <v>83712.149999999994</v>
      </c>
    </row>
    <row r="182" spans="1:11" x14ac:dyDescent="0.3">
      <c r="A182" t="s">
        <v>204</v>
      </c>
      <c r="B182" t="s">
        <v>7</v>
      </c>
      <c r="C182" t="s">
        <v>33</v>
      </c>
      <c r="D182">
        <v>119660</v>
      </c>
      <c r="E182" t="s">
        <v>15</v>
      </c>
      <c r="F182" t="s">
        <v>25</v>
      </c>
      <c r="G182" t="str">
        <f t="shared" si="8"/>
        <v>Compliant</v>
      </c>
      <c r="H182" t="str">
        <f t="shared" si="9"/>
        <v>110000 - 119999</v>
      </c>
      <c r="I182">
        <f>INDEX(BonusMatrix!$C$3:$G$14, MATCH(C182, BonusMatrix!$B$3:$B$14, 0), MATCH(F182, BonusMatrix!$C$2:$G$2, 0))</f>
        <v>3.2000000000000001E-2</v>
      </c>
      <c r="J182">
        <f t="shared" si="10"/>
        <v>3829.12</v>
      </c>
      <c r="K182">
        <f t="shared" si="11"/>
        <v>123489.12</v>
      </c>
    </row>
    <row r="183" spans="1:11" x14ac:dyDescent="0.3">
      <c r="A183" t="s">
        <v>205</v>
      </c>
      <c r="B183" t="s">
        <v>12</v>
      </c>
      <c r="C183" t="s">
        <v>20</v>
      </c>
      <c r="D183">
        <v>43200</v>
      </c>
      <c r="E183" t="s">
        <v>15</v>
      </c>
      <c r="F183" t="s">
        <v>25</v>
      </c>
      <c r="G183" t="str">
        <f t="shared" si="8"/>
        <v>Non-Compliant</v>
      </c>
      <c r="H183" t="str">
        <f t="shared" si="9"/>
        <v>40000 - 49999</v>
      </c>
      <c r="I183">
        <f>INDEX(BonusMatrix!$C$3:$G$14, MATCH(C183, BonusMatrix!$B$3:$B$14, 0), MATCH(F183, BonusMatrix!$C$2:$G$2, 0))</f>
        <v>2.8000000000000001E-2</v>
      </c>
      <c r="J183">
        <f t="shared" si="10"/>
        <v>1209.6000000000001</v>
      </c>
      <c r="K183">
        <f t="shared" si="11"/>
        <v>44409.599999999999</v>
      </c>
    </row>
    <row r="184" spans="1:11" x14ac:dyDescent="0.3">
      <c r="A184" t="s">
        <v>206</v>
      </c>
      <c r="B184" t="s">
        <v>12</v>
      </c>
      <c r="C184" t="s">
        <v>33</v>
      </c>
      <c r="D184">
        <v>89830</v>
      </c>
      <c r="E184" t="s">
        <v>18</v>
      </c>
      <c r="F184" t="s">
        <v>10</v>
      </c>
      <c r="G184" t="str">
        <f t="shared" si="8"/>
        <v>Non-Compliant</v>
      </c>
      <c r="H184" t="str">
        <f t="shared" si="9"/>
        <v>80000 - 89999</v>
      </c>
      <c r="I184">
        <f>INDEX(BonusMatrix!$C$3:$G$14, MATCH(C184, BonusMatrix!$B$3:$B$14, 0), MATCH(F184, BonusMatrix!$C$2:$G$2, 0))</f>
        <v>6.2E-2</v>
      </c>
      <c r="J184">
        <f t="shared" si="10"/>
        <v>5569.46</v>
      </c>
      <c r="K184">
        <f t="shared" si="11"/>
        <v>95399.46</v>
      </c>
    </row>
    <row r="185" spans="1:11" x14ac:dyDescent="0.3">
      <c r="A185" t="s">
        <v>207</v>
      </c>
      <c r="B185" t="s">
        <v>7</v>
      </c>
      <c r="C185" t="s">
        <v>49</v>
      </c>
      <c r="D185">
        <v>91500</v>
      </c>
      <c r="E185" t="s">
        <v>9</v>
      </c>
      <c r="F185" t="s">
        <v>21</v>
      </c>
      <c r="G185" t="str">
        <f t="shared" si="8"/>
        <v>Compliant</v>
      </c>
      <c r="H185" t="str">
        <f t="shared" si="9"/>
        <v>90000 - 99999</v>
      </c>
      <c r="I185">
        <f>INDEX(BonusMatrix!$C$3:$G$14, MATCH(C185, BonusMatrix!$B$3:$B$14, 0), MATCH(F185, BonusMatrix!$C$2:$G$2, 0))</f>
        <v>1.2E-2</v>
      </c>
      <c r="J185">
        <f t="shared" si="10"/>
        <v>1098</v>
      </c>
      <c r="K185">
        <f t="shared" si="11"/>
        <v>92598</v>
      </c>
    </row>
    <row r="186" spans="1:11" x14ac:dyDescent="0.3">
      <c r="A186" t="s">
        <v>208</v>
      </c>
      <c r="B186" t="s">
        <v>12</v>
      </c>
      <c r="C186" t="s">
        <v>27</v>
      </c>
      <c r="D186">
        <v>29670</v>
      </c>
      <c r="E186" t="s">
        <v>9</v>
      </c>
      <c r="F186" t="s">
        <v>10</v>
      </c>
      <c r="G186" t="str">
        <f t="shared" si="8"/>
        <v>Non-Compliant</v>
      </c>
      <c r="H186" t="str">
        <f t="shared" si="9"/>
        <v>20000 - 29999</v>
      </c>
      <c r="I186">
        <f>INDEX(BonusMatrix!$C$3:$G$14, MATCH(C186, BonusMatrix!$B$3:$B$14, 0), MATCH(F186, BonusMatrix!$C$2:$G$2, 0))</f>
        <v>7.1999999999999995E-2</v>
      </c>
      <c r="J186">
        <f t="shared" si="10"/>
        <v>2136.2399999999998</v>
      </c>
      <c r="K186">
        <f t="shared" si="11"/>
        <v>31806.239999999998</v>
      </c>
    </row>
    <row r="187" spans="1:11" x14ac:dyDescent="0.3">
      <c r="A187" t="s">
        <v>209</v>
      </c>
      <c r="B187" t="s">
        <v>12</v>
      </c>
      <c r="C187" t="s">
        <v>20</v>
      </c>
      <c r="D187">
        <v>75720</v>
      </c>
      <c r="E187" t="s">
        <v>15</v>
      </c>
      <c r="F187" t="s">
        <v>47</v>
      </c>
      <c r="G187" t="str">
        <f t="shared" si="8"/>
        <v>Non-Compliant</v>
      </c>
      <c r="H187" t="str">
        <f t="shared" si="9"/>
        <v>70000 - 79999</v>
      </c>
      <c r="I187">
        <f>INDEX(BonusMatrix!$C$3:$G$14, MATCH(C187, BonusMatrix!$B$3:$B$14, 0), MATCH(F187, BonusMatrix!$C$2:$G$2, 0))</f>
        <v>5.0000000000000001E-3</v>
      </c>
      <c r="J187">
        <f t="shared" si="10"/>
        <v>378.6</v>
      </c>
      <c r="K187">
        <f t="shared" si="11"/>
        <v>76098.600000000006</v>
      </c>
    </row>
    <row r="188" spans="1:11" x14ac:dyDescent="0.3">
      <c r="A188" t="s">
        <v>210</v>
      </c>
      <c r="B188" t="s">
        <v>12</v>
      </c>
      <c r="C188" t="s">
        <v>27</v>
      </c>
      <c r="D188">
        <v>81900</v>
      </c>
      <c r="E188" t="s">
        <v>15</v>
      </c>
      <c r="F188" t="s">
        <v>25</v>
      </c>
      <c r="G188" t="str">
        <f t="shared" ref="G188:G246" si="12">IF(D188&gt;=90000, "Compliant", "Non-Compliant")</f>
        <v>Non-Compliant</v>
      </c>
      <c r="H188" t="str">
        <f t="shared" ref="H188:H246" si="13">INT(D188/10000)*10000 &amp; " - " &amp; (INT(D188/10000)*10000 + 9999)</f>
        <v>80000 - 89999</v>
      </c>
      <c r="I188">
        <f>INDEX(BonusMatrix!$C$3:$G$14, MATCH(C188, BonusMatrix!$B$3:$B$14, 0), MATCH(F188, BonusMatrix!$C$2:$G$2, 0))</f>
        <v>2.3E-2</v>
      </c>
      <c r="J188">
        <f t="shared" si="10"/>
        <v>1883.7</v>
      </c>
      <c r="K188">
        <f t="shared" si="11"/>
        <v>83783.7</v>
      </c>
    </row>
    <row r="189" spans="1:11" x14ac:dyDescent="0.3">
      <c r="A189" t="s">
        <v>211</v>
      </c>
      <c r="B189" t="s">
        <v>12</v>
      </c>
      <c r="C189" t="s">
        <v>24</v>
      </c>
      <c r="D189">
        <v>42380</v>
      </c>
      <c r="E189" t="s">
        <v>18</v>
      </c>
      <c r="F189" t="s">
        <v>14</v>
      </c>
      <c r="G189" t="str">
        <f t="shared" si="12"/>
        <v>Non-Compliant</v>
      </c>
      <c r="H189" t="str">
        <f t="shared" si="13"/>
        <v>40000 - 49999</v>
      </c>
      <c r="I189">
        <f>INDEX(BonusMatrix!$C$3:$G$14, MATCH(C189, BonusMatrix!$B$3:$B$14, 0), MATCH(F189, BonusMatrix!$C$2:$G$2, 0))</f>
        <v>5.3999999999999999E-2</v>
      </c>
      <c r="J189">
        <f t="shared" si="10"/>
        <v>2288.52</v>
      </c>
      <c r="K189">
        <f t="shared" si="11"/>
        <v>44668.52</v>
      </c>
    </row>
    <row r="190" spans="1:11" x14ac:dyDescent="0.3">
      <c r="A190" t="s">
        <v>212</v>
      </c>
      <c r="B190" t="s">
        <v>7</v>
      </c>
      <c r="C190" t="s">
        <v>61</v>
      </c>
      <c r="D190">
        <v>32620</v>
      </c>
      <c r="E190" t="s">
        <v>18</v>
      </c>
      <c r="F190" t="s">
        <v>14</v>
      </c>
      <c r="G190" t="str">
        <f t="shared" si="12"/>
        <v>Non-Compliant</v>
      </c>
      <c r="H190" t="str">
        <f t="shared" si="13"/>
        <v>30000 - 39999</v>
      </c>
      <c r="I190">
        <f>INDEX(BonusMatrix!$C$3:$G$14, MATCH(C190, BonusMatrix!$B$3:$B$14, 0), MATCH(F190, BonusMatrix!$C$2:$G$2, 0))</f>
        <v>5.8000000000000003E-2</v>
      </c>
      <c r="J190">
        <f t="shared" si="10"/>
        <v>1891.96</v>
      </c>
      <c r="K190">
        <f t="shared" si="11"/>
        <v>34511.96</v>
      </c>
    </row>
    <row r="191" spans="1:11" x14ac:dyDescent="0.3">
      <c r="A191" t="s">
        <v>213</v>
      </c>
      <c r="B191" t="s">
        <v>7</v>
      </c>
      <c r="C191" t="s">
        <v>61</v>
      </c>
      <c r="D191">
        <v>72040</v>
      </c>
      <c r="E191" t="s">
        <v>15</v>
      </c>
      <c r="F191" t="s">
        <v>25</v>
      </c>
      <c r="G191" t="str">
        <f t="shared" si="12"/>
        <v>Non-Compliant</v>
      </c>
      <c r="H191" t="str">
        <f t="shared" si="13"/>
        <v>70000 - 79999</v>
      </c>
      <c r="I191">
        <f>INDEX(BonusMatrix!$C$3:$G$14, MATCH(C191, BonusMatrix!$B$3:$B$14, 0), MATCH(F191, BonusMatrix!$C$2:$G$2, 0))</f>
        <v>3.5000000000000003E-2</v>
      </c>
      <c r="J191">
        <f t="shared" si="10"/>
        <v>2521.4</v>
      </c>
      <c r="K191">
        <f t="shared" si="11"/>
        <v>74561.399999999994</v>
      </c>
    </row>
    <row r="192" spans="1:11" x14ac:dyDescent="0.3">
      <c r="A192" t="s">
        <v>214</v>
      </c>
      <c r="B192" t="s">
        <v>7</v>
      </c>
      <c r="C192" t="s">
        <v>33</v>
      </c>
      <c r="D192">
        <v>77740</v>
      </c>
      <c r="E192" t="s">
        <v>15</v>
      </c>
      <c r="F192" t="s">
        <v>14</v>
      </c>
      <c r="G192" t="str">
        <f t="shared" si="12"/>
        <v>Non-Compliant</v>
      </c>
      <c r="H192" t="str">
        <f t="shared" si="13"/>
        <v>70000 - 79999</v>
      </c>
      <c r="I192">
        <f>INDEX(BonusMatrix!$C$3:$G$14, MATCH(C192, BonusMatrix!$B$3:$B$14, 0), MATCH(F192, BonusMatrix!$C$2:$G$2, 0))</f>
        <v>4.1000000000000002E-2</v>
      </c>
      <c r="J192">
        <f t="shared" si="10"/>
        <v>3187.34</v>
      </c>
      <c r="K192">
        <f t="shared" si="11"/>
        <v>80927.34</v>
      </c>
    </row>
    <row r="193" spans="1:11" x14ac:dyDescent="0.3">
      <c r="A193" t="s">
        <v>215</v>
      </c>
      <c r="B193" t="s">
        <v>7</v>
      </c>
      <c r="C193" t="s">
        <v>30</v>
      </c>
      <c r="D193">
        <v>102140</v>
      </c>
      <c r="E193" t="s">
        <v>18</v>
      </c>
      <c r="F193" t="s">
        <v>25</v>
      </c>
      <c r="G193" t="str">
        <f t="shared" si="12"/>
        <v>Compliant</v>
      </c>
      <c r="H193" t="str">
        <f t="shared" si="13"/>
        <v>100000 - 109999</v>
      </c>
      <c r="I193">
        <f>INDEX(BonusMatrix!$C$3:$G$14, MATCH(C193, BonusMatrix!$B$3:$B$14, 0), MATCH(F193, BonusMatrix!$C$2:$G$2, 0))</f>
        <v>2.4E-2</v>
      </c>
      <c r="J193">
        <f t="shared" si="10"/>
        <v>2451.36</v>
      </c>
      <c r="K193">
        <f t="shared" si="11"/>
        <v>104591.36</v>
      </c>
    </row>
    <row r="194" spans="1:11" x14ac:dyDescent="0.3">
      <c r="A194" t="s">
        <v>216</v>
      </c>
      <c r="B194" t="s">
        <v>12</v>
      </c>
      <c r="C194" t="s">
        <v>17</v>
      </c>
      <c r="D194">
        <v>105960</v>
      </c>
      <c r="E194" t="s">
        <v>15</v>
      </c>
      <c r="F194" t="s">
        <v>21</v>
      </c>
      <c r="G194" t="str">
        <f t="shared" si="12"/>
        <v>Compliant</v>
      </c>
      <c r="H194" t="str">
        <f t="shared" si="13"/>
        <v>100000 - 109999</v>
      </c>
      <c r="I194">
        <f>INDEX(BonusMatrix!$C$3:$G$14, MATCH(C194, BonusMatrix!$B$3:$B$14, 0), MATCH(F194, BonusMatrix!$C$2:$G$2, 0))</f>
        <v>1.9E-2</v>
      </c>
      <c r="J194">
        <f t="shared" si="10"/>
        <v>2013.24</v>
      </c>
      <c r="K194">
        <f t="shared" si="11"/>
        <v>107973.24</v>
      </c>
    </row>
    <row r="195" spans="1:11" x14ac:dyDescent="0.3">
      <c r="A195" t="s">
        <v>217</v>
      </c>
      <c r="B195" t="s">
        <v>12</v>
      </c>
      <c r="C195" t="s">
        <v>46</v>
      </c>
      <c r="D195">
        <v>97400</v>
      </c>
      <c r="E195" t="s">
        <v>9</v>
      </c>
      <c r="F195" t="s">
        <v>14</v>
      </c>
      <c r="G195" t="str">
        <f t="shared" si="12"/>
        <v>Compliant</v>
      </c>
      <c r="H195" t="str">
        <f t="shared" si="13"/>
        <v>90000 - 99999</v>
      </c>
      <c r="I195">
        <f>INDEX(BonusMatrix!$C$3:$G$14, MATCH(C195, BonusMatrix!$B$3:$B$14, 0), MATCH(F195, BonusMatrix!$C$2:$G$2, 0))</f>
        <v>5.3999999999999999E-2</v>
      </c>
      <c r="J195">
        <f t="shared" ref="J195:J258" si="14">D195 * I195</f>
        <v>5259.6</v>
      </c>
      <c r="K195">
        <f t="shared" ref="K195:K258" si="15">D195+J195</f>
        <v>102659.6</v>
      </c>
    </row>
    <row r="196" spans="1:11" x14ac:dyDescent="0.3">
      <c r="A196" t="s">
        <v>218</v>
      </c>
      <c r="B196" t="s">
        <v>845</v>
      </c>
      <c r="C196" t="s">
        <v>24</v>
      </c>
      <c r="D196">
        <v>99450</v>
      </c>
      <c r="E196" t="s">
        <v>15</v>
      </c>
      <c r="F196" t="s">
        <v>25</v>
      </c>
      <c r="G196" t="str">
        <f t="shared" si="12"/>
        <v>Compliant</v>
      </c>
      <c r="H196" t="str">
        <f t="shared" si="13"/>
        <v>90000 - 99999</v>
      </c>
      <c r="I196">
        <f>INDEX(BonusMatrix!$C$3:$G$14, MATCH(C196, BonusMatrix!$B$3:$B$14, 0), MATCH(F196, BonusMatrix!$C$2:$G$2, 0))</f>
        <v>2.7E-2</v>
      </c>
      <c r="J196">
        <f t="shared" si="14"/>
        <v>2685.15</v>
      </c>
      <c r="K196">
        <f t="shared" si="15"/>
        <v>102135.15</v>
      </c>
    </row>
    <row r="197" spans="1:11" x14ac:dyDescent="0.3">
      <c r="A197" t="s">
        <v>219</v>
      </c>
      <c r="B197" t="s">
        <v>7</v>
      </c>
      <c r="C197" t="s">
        <v>49</v>
      </c>
      <c r="D197">
        <v>82670</v>
      </c>
      <c r="E197" t="s">
        <v>18</v>
      </c>
      <c r="F197" t="s">
        <v>25</v>
      </c>
      <c r="G197" t="str">
        <f t="shared" si="12"/>
        <v>Non-Compliant</v>
      </c>
      <c r="H197" t="str">
        <f t="shared" si="13"/>
        <v>80000 - 89999</v>
      </c>
      <c r="I197">
        <f>INDEX(BonusMatrix!$C$3:$G$14, MATCH(C197, BonusMatrix!$B$3:$B$14, 0), MATCH(F197, BonusMatrix!$C$2:$G$2, 0))</f>
        <v>0.02</v>
      </c>
      <c r="J197">
        <f t="shared" si="14"/>
        <v>1653.4</v>
      </c>
      <c r="K197">
        <f t="shared" si="15"/>
        <v>84323.4</v>
      </c>
    </row>
    <row r="198" spans="1:11" x14ac:dyDescent="0.3">
      <c r="A198" t="s">
        <v>220</v>
      </c>
      <c r="B198" t="s">
        <v>12</v>
      </c>
      <c r="C198" t="s">
        <v>61</v>
      </c>
      <c r="D198">
        <v>99200</v>
      </c>
      <c r="E198" t="s">
        <v>9</v>
      </c>
      <c r="F198" t="s">
        <v>10</v>
      </c>
      <c r="G198" t="str">
        <f t="shared" si="12"/>
        <v>Compliant</v>
      </c>
      <c r="H198" t="str">
        <f t="shared" si="13"/>
        <v>90000 - 99999</v>
      </c>
      <c r="I198">
        <f>INDEX(BonusMatrix!$C$3:$G$14, MATCH(C198, BonusMatrix!$B$3:$B$14, 0), MATCH(F198, BonusMatrix!$C$2:$G$2, 0))</f>
        <v>9.9000000000000005E-2</v>
      </c>
      <c r="J198">
        <f t="shared" si="14"/>
        <v>9820.8000000000011</v>
      </c>
      <c r="K198">
        <f t="shared" si="15"/>
        <v>109020.8</v>
      </c>
    </row>
    <row r="199" spans="1:11" x14ac:dyDescent="0.3">
      <c r="A199" t="s">
        <v>221</v>
      </c>
      <c r="B199" t="s">
        <v>7</v>
      </c>
      <c r="C199" t="s">
        <v>17</v>
      </c>
      <c r="D199">
        <v>111480</v>
      </c>
      <c r="E199" t="s">
        <v>18</v>
      </c>
      <c r="F199" t="s">
        <v>21</v>
      </c>
      <c r="G199" t="str">
        <f t="shared" si="12"/>
        <v>Compliant</v>
      </c>
      <c r="H199" t="str">
        <f t="shared" si="13"/>
        <v>110000 - 119999</v>
      </c>
      <c r="I199">
        <f>INDEX(BonusMatrix!$C$3:$G$14, MATCH(C199, BonusMatrix!$B$3:$B$14, 0), MATCH(F199, BonusMatrix!$C$2:$G$2, 0))</f>
        <v>1.9E-2</v>
      </c>
      <c r="J199">
        <f t="shared" si="14"/>
        <v>2118.12</v>
      </c>
      <c r="K199">
        <f t="shared" si="15"/>
        <v>113598.12</v>
      </c>
    </row>
    <row r="200" spans="1:11" x14ac:dyDescent="0.3">
      <c r="A200" t="s">
        <v>222</v>
      </c>
      <c r="B200" t="s">
        <v>7</v>
      </c>
      <c r="C200" t="s">
        <v>46</v>
      </c>
      <c r="D200">
        <v>84940</v>
      </c>
      <c r="E200" t="s">
        <v>18</v>
      </c>
      <c r="F200" t="s">
        <v>21</v>
      </c>
      <c r="G200" t="str">
        <f t="shared" si="12"/>
        <v>Non-Compliant</v>
      </c>
      <c r="H200" t="str">
        <f t="shared" si="13"/>
        <v>80000 - 89999</v>
      </c>
      <c r="I200">
        <f>INDEX(BonusMatrix!$C$3:$G$14, MATCH(C200, BonusMatrix!$B$3:$B$14, 0), MATCH(F200, BonusMatrix!$C$2:$G$2, 0))</f>
        <v>0.02</v>
      </c>
      <c r="J200">
        <f t="shared" si="14"/>
        <v>1698.8</v>
      </c>
      <c r="K200">
        <f t="shared" si="15"/>
        <v>86638.8</v>
      </c>
    </row>
    <row r="201" spans="1:11" x14ac:dyDescent="0.3">
      <c r="A201" t="s">
        <v>223</v>
      </c>
      <c r="B201" t="s">
        <v>12</v>
      </c>
      <c r="C201" t="s">
        <v>20</v>
      </c>
      <c r="D201">
        <v>95340</v>
      </c>
      <c r="E201" t="s">
        <v>9</v>
      </c>
      <c r="F201" t="s">
        <v>21</v>
      </c>
      <c r="G201" t="str">
        <f t="shared" si="12"/>
        <v>Compliant</v>
      </c>
      <c r="H201" t="str">
        <f t="shared" si="13"/>
        <v>90000 - 99999</v>
      </c>
      <c r="I201">
        <f>INDEX(BonusMatrix!$C$3:$G$14, MATCH(C201, BonusMatrix!$B$3:$B$14, 0), MATCH(F201, BonusMatrix!$C$2:$G$2, 0))</f>
        <v>0.01</v>
      </c>
      <c r="J201">
        <f t="shared" si="14"/>
        <v>953.4</v>
      </c>
      <c r="K201">
        <f t="shared" si="15"/>
        <v>96293.4</v>
      </c>
    </row>
    <row r="202" spans="1:11" x14ac:dyDescent="0.3">
      <c r="A202" t="s">
        <v>224</v>
      </c>
      <c r="B202" t="s">
        <v>12</v>
      </c>
      <c r="C202" t="s">
        <v>33</v>
      </c>
      <c r="D202">
        <v>47960</v>
      </c>
      <c r="E202" t="s">
        <v>18</v>
      </c>
      <c r="F202" t="s">
        <v>21</v>
      </c>
      <c r="G202" t="str">
        <f t="shared" si="12"/>
        <v>Non-Compliant</v>
      </c>
      <c r="H202" t="str">
        <f t="shared" si="13"/>
        <v>40000 - 49999</v>
      </c>
      <c r="I202">
        <f>INDEX(BonusMatrix!$C$3:$G$14, MATCH(C202, BonusMatrix!$B$3:$B$14, 0), MATCH(F202, BonusMatrix!$C$2:$G$2, 0))</f>
        <v>0.01</v>
      </c>
      <c r="J202">
        <f t="shared" si="14"/>
        <v>479.6</v>
      </c>
      <c r="K202">
        <f t="shared" si="15"/>
        <v>48439.6</v>
      </c>
    </row>
    <row r="203" spans="1:11" x14ac:dyDescent="0.3">
      <c r="A203" t="s">
        <v>225</v>
      </c>
      <c r="B203" t="s">
        <v>845</v>
      </c>
      <c r="C203" t="s">
        <v>46</v>
      </c>
      <c r="D203">
        <v>56710</v>
      </c>
      <c r="E203" t="s">
        <v>18</v>
      </c>
      <c r="F203" t="s">
        <v>25</v>
      </c>
      <c r="G203" t="str">
        <f t="shared" si="12"/>
        <v>Non-Compliant</v>
      </c>
      <c r="H203" t="str">
        <f t="shared" si="13"/>
        <v>50000 - 59999</v>
      </c>
      <c r="I203">
        <f>INDEX(BonusMatrix!$C$3:$G$14, MATCH(C203, BonusMatrix!$B$3:$B$14, 0), MATCH(F203, BonusMatrix!$C$2:$G$2, 0))</f>
        <v>3.3000000000000002E-2</v>
      </c>
      <c r="J203">
        <f t="shared" si="14"/>
        <v>1871.43</v>
      </c>
      <c r="K203">
        <f t="shared" si="15"/>
        <v>58581.43</v>
      </c>
    </row>
    <row r="204" spans="1:11" x14ac:dyDescent="0.3">
      <c r="A204" t="s">
        <v>226</v>
      </c>
      <c r="B204" t="s">
        <v>12</v>
      </c>
      <c r="C204" t="s">
        <v>24</v>
      </c>
      <c r="D204">
        <v>71180</v>
      </c>
      <c r="E204" t="s">
        <v>15</v>
      </c>
      <c r="F204" t="s">
        <v>14</v>
      </c>
      <c r="G204" t="str">
        <f t="shared" si="12"/>
        <v>Non-Compliant</v>
      </c>
      <c r="H204" t="str">
        <f t="shared" si="13"/>
        <v>70000 - 79999</v>
      </c>
      <c r="I204">
        <f>INDEX(BonusMatrix!$C$3:$G$14, MATCH(C204, BonusMatrix!$B$3:$B$14, 0), MATCH(F204, BonusMatrix!$C$2:$G$2, 0))</f>
        <v>5.3999999999999999E-2</v>
      </c>
      <c r="J204">
        <f t="shared" si="14"/>
        <v>3843.72</v>
      </c>
      <c r="K204">
        <f t="shared" si="15"/>
        <v>75023.72</v>
      </c>
    </row>
    <row r="205" spans="1:11" x14ac:dyDescent="0.3">
      <c r="A205" t="s">
        <v>227</v>
      </c>
      <c r="B205" t="s">
        <v>12</v>
      </c>
      <c r="C205" t="s">
        <v>46</v>
      </c>
      <c r="D205">
        <v>78180</v>
      </c>
      <c r="E205" t="s">
        <v>9</v>
      </c>
      <c r="F205" t="s">
        <v>10</v>
      </c>
      <c r="G205" t="str">
        <f t="shared" si="12"/>
        <v>Non-Compliant</v>
      </c>
      <c r="H205" t="str">
        <f t="shared" si="13"/>
        <v>70000 - 79999</v>
      </c>
      <c r="I205">
        <f>INDEX(BonusMatrix!$C$3:$G$14, MATCH(C205, BonusMatrix!$B$3:$B$14, 0), MATCH(F205, BonusMatrix!$C$2:$G$2, 0))</f>
        <v>8.4000000000000005E-2</v>
      </c>
      <c r="J205">
        <f t="shared" si="14"/>
        <v>6567.1200000000008</v>
      </c>
      <c r="K205">
        <f t="shared" si="15"/>
        <v>84747.12</v>
      </c>
    </row>
    <row r="206" spans="1:11" x14ac:dyDescent="0.3">
      <c r="A206" t="s">
        <v>228</v>
      </c>
      <c r="B206" t="s">
        <v>12</v>
      </c>
      <c r="C206" t="s">
        <v>38</v>
      </c>
      <c r="D206">
        <v>84750</v>
      </c>
      <c r="E206" t="s">
        <v>9</v>
      </c>
      <c r="F206" t="s">
        <v>25</v>
      </c>
      <c r="G206" t="str">
        <f t="shared" si="12"/>
        <v>Non-Compliant</v>
      </c>
      <c r="H206" t="str">
        <f t="shared" si="13"/>
        <v>80000 - 89999</v>
      </c>
      <c r="I206">
        <f>INDEX(BonusMatrix!$C$3:$G$14, MATCH(C206, BonusMatrix!$B$3:$B$14, 0), MATCH(F206, BonusMatrix!$C$2:$G$2, 0))</f>
        <v>0.04</v>
      </c>
      <c r="J206">
        <f t="shared" si="14"/>
        <v>3390</v>
      </c>
      <c r="K206">
        <f t="shared" si="15"/>
        <v>88140</v>
      </c>
    </row>
    <row r="207" spans="1:11" x14ac:dyDescent="0.3">
      <c r="A207" t="s">
        <v>229</v>
      </c>
      <c r="B207" t="s">
        <v>7</v>
      </c>
      <c r="C207" t="s">
        <v>33</v>
      </c>
      <c r="D207">
        <v>76560</v>
      </c>
      <c r="E207" t="s">
        <v>18</v>
      </c>
      <c r="F207" t="s">
        <v>14</v>
      </c>
      <c r="G207" t="str">
        <f t="shared" si="12"/>
        <v>Non-Compliant</v>
      </c>
      <c r="H207" t="str">
        <f t="shared" si="13"/>
        <v>70000 - 79999</v>
      </c>
      <c r="I207">
        <f>INDEX(BonusMatrix!$C$3:$G$14, MATCH(C207, BonusMatrix!$B$3:$B$14, 0), MATCH(F207, BonusMatrix!$C$2:$G$2, 0))</f>
        <v>4.1000000000000002E-2</v>
      </c>
      <c r="J207">
        <f t="shared" si="14"/>
        <v>3138.96</v>
      </c>
      <c r="K207">
        <f t="shared" si="15"/>
        <v>79698.960000000006</v>
      </c>
    </row>
    <row r="208" spans="1:11" x14ac:dyDescent="0.3">
      <c r="A208" t="s">
        <v>230</v>
      </c>
      <c r="B208" t="s">
        <v>12</v>
      </c>
      <c r="C208" t="s">
        <v>8</v>
      </c>
      <c r="D208">
        <v>35930</v>
      </c>
      <c r="E208" t="s">
        <v>15</v>
      </c>
      <c r="F208" t="s">
        <v>25</v>
      </c>
      <c r="G208" t="str">
        <f t="shared" si="12"/>
        <v>Non-Compliant</v>
      </c>
      <c r="H208" t="str">
        <f t="shared" si="13"/>
        <v>30000 - 39999</v>
      </c>
      <c r="I208">
        <f>INDEX(BonusMatrix!$C$3:$G$14, MATCH(C208, BonusMatrix!$B$3:$B$14, 0), MATCH(F208, BonusMatrix!$C$2:$G$2, 0))</f>
        <v>2.1000000000000001E-2</v>
      </c>
      <c r="J208">
        <f t="shared" si="14"/>
        <v>754.53000000000009</v>
      </c>
      <c r="K208">
        <f t="shared" si="15"/>
        <v>36684.53</v>
      </c>
    </row>
    <row r="209" spans="1:11" x14ac:dyDescent="0.3">
      <c r="A209" t="s">
        <v>231</v>
      </c>
      <c r="B209" t="s">
        <v>12</v>
      </c>
      <c r="C209" t="s">
        <v>8</v>
      </c>
      <c r="D209">
        <v>104410</v>
      </c>
      <c r="E209" t="s">
        <v>18</v>
      </c>
      <c r="F209" t="s">
        <v>25</v>
      </c>
      <c r="G209" t="str">
        <f t="shared" si="12"/>
        <v>Compliant</v>
      </c>
      <c r="H209" t="str">
        <f t="shared" si="13"/>
        <v>100000 - 109999</v>
      </c>
      <c r="I209">
        <f>INDEX(BonusMatrix!$C$3:$G$14, MATCH(C209, BonusMatrix!$B$3:$B$14, 0), MATCH(F209, BonusMatrix!$C$2:$G$2, 0))</f>
        <v>2.1000000000000001E-2</v>
      </c>
      <c r="J209">
        <f t="shared" si="14"/>
        <v>2192.61</v>
      </c>
      <c r="K209">
        <f t="shared" si="15"/>
        <v>106602.61</v>
      </c>
    </row>
    <row r="210" spans="1:11" x14ac:dyDescent="0.3">
      <c r="A210" t="s">
        <v>232</v>
      </c>
      <c r="B210" t="s">
        <v>12</v>
      </c>
      <c r="C210" t="s">
        <v>8</v>
      </c>
      <c r="D210">
        <v>84600</v>
      </c>
      <c r="E210" t="s">
        <v>15</v>
      </c>
      <c r="F210" t="s">
        <v>47</v>
      </c>
      <c r="G210" t="str">
        <f t="shared" si="12"/>
        <v>Non-Compliant</v>
      </c>
      <c r="H210" t="str">
        <f t="shared" si="13"/>
        <v>80000 - 89999</v>
      </c>
      <c r="I210">
        <f>INDEX(BonusMatrix!$C$3:$G$14, MATCH(C210, BonusMatrix!$B$3:$B$14, 0), MATCH(F210, BonusMatrix!$C$2:$G$2, 0))</f>
        <v>5.0000000000000001E-3</v>
      </c>
      <c r="J210">
        <f t="shared" si="14"/>
        <v>423</v>
      </c>
      <c r="K210">
        <f t="shared" si="15"/>
        <v>85023</v>
      </c>
    </row>
    <row r="211" spans="1:11" x14ac:dyDescent="0.3">
      <c r="A211" t="s">
        <v>233</v>
      </c>
      <c r="B211" t="s">
        <v>12</v>
      </c>
      <c r="C211" t="s">
        <v>33</v>
      </c>
      <c r="D211">
        <v>68800</v>
      </c>
      <c r="E211" t="s">
        <v>9</v>
      </c>
      <c r="F211" t="s">
        <v>21</v>
      </c>
      <c r="G211" t="str">
        <f t="shared" si="12"/>
        <v>Non-Compliant</v>
      </c>
      <c r="H211" t="str">
        <f t="shared" si="13"/>
        <v>60000 - 69999</v>
      </c>
      <c r="I211">
        <f>INDEX(BonusMatrix!$C$3:$G$14, MATCH(C211, BonusMatrix!$B$3:$B$14, 0), MATCH(F211, BonusMatrix!$C$2:$G$2, 0))</f>
        <v>0.01</v>
      </c>
      <c r="J211">
        <f t="shared" si="14"/>
        <v>688</v>
      </c>
      <c r="K211">
        <f t="shared" si="15"/>
        <v>69488</v>
      </c>
    </row>
    <row r="212" spans="1:11" x14ac:dyDescent="0.3">
      <c r="A212" t="s">
        <v>234</v>
      </c>
      <c r="B212" t="s">
        <v>7</v>
      </c>
      <c r="C212" t="s">
        <v>24</v>
      </c>
      <c r="D212">
        <v>86560</v>
      </c>
      <c r="E212" t="s">
        <v>15</v>
      </c>
      <c r="F212" t="s">
        <v>25</v>
      </c>
      <c r="G212" t="str">
        <f t="shared" si="12"/>
        <v>Non-Compliant</v>
      </c>
      <c r="H212" t="str">
        <f t="shared" si="13"/>
        <v>80000 - 89999</v>
      </c>
      <c r="I212">
        <f>INDEX(BonusMatrix!$C$3:$G$14, MATCH(C212, BonusMatrix!$B$3:$B$14, 0), MATCH(F212, BonusMatrix!$C$2:$G$2, 0))</f>
        <v>2.7E-2</v>
      </c>
      <c r="J212">
        <f t="shared" si="14"/>
        <v>2337.12</v>
      </c>
      <c r="K212">
        <f t="shared" si="15"/>
        <v>88897.12</v>
      </c>
    </row>
    <row r="213" spans="1:11" x14ac:dyDescent="0.3">
      <c r="A213" t="s">
        <v>235</v>
      </c>
      <c r="B213" t="s">
        <v>12</v>
      </c>
      <c r="C213" t="s">
        <v>20</v>
      </c>
      <c r="D213">
        <v>107340</v>
      </c>
      <c r="E213" t="s">
        <v>15</v>
      </c>
      <c r="F213" t="s">
        <v>25</v>
      </c>
      <c r="G213" t="str">
        <f t="shared" si="12"/>
        <v>Compliant</v>
      </c>
      <c r="H213" t="str">
        <f t="shared" si="13"/>
        <v>100000 - 109999</v>
      </c>
      <c r="I213">
        <f>INDEX(BonusMatrix!$C$3:$G$14, MATCH(C213, BonusMatrix!$B$3:$B$14, 0), MATCH(F213, BonusMatrix!$C$2:$G$2, 0))</f>
        <v>2.8000000000000001E-2</v>
      </c>
      <c r="J213">
        <f t="shared" si="14"/>
        <v>3005.52</v>
      </c>
      <c r="K213">
        <f t="shared" si="15"/>
        <v>110345.52</v>
      </c>
    </row>
    <row r="214" spans="1:11" x14ac:dyDescent="0.3">
      <c r="A214" t="s">
        <v>236</v>
      </c>
      <c r="B214" t="s">
        <v>12</v>
      </c>
      <c r="C214" t="s">
        <v>17</v>
      </c>
      <c r="D214">
        <v>111050</v>
      </c>
      <c r="E214" t="s">
        <v>15</v>
      </c>
      <c r="F214" t="s">
        <v>10</v>
      </c>
      <c r="G214" t="str">
        <f t="shared" si="12"/>
        <v>Compliant</v>
      </c>
      <c r="H214" t="str">
        <f t="shared" si="13"/>
        <v>110000 - 119999</v>
      </c>
      <c r="I214">
        <f>INDEX(BonusMatrix!$C$3:$G$14, MATCH(C214, BonusMatrix!$B$3:$B$14, 0), MATCH(F214, BonusMatrix!$C$2:$G$2, 0))</f>
        <v>6.4000000000000001E-2</v>
      </c>
      <c r="J214">
        <f t="shared" si="14"/>
        <v>7107.2</v>
      </c>
      <c r="K214">
        <f t="shared" si="15"/>
        <v>118157.2</v>
      </c>
    </row>
    <row r="215" spans="1:11" x14ac:dyDescent="0.3">
      <c r="A215" t="s">
        <v>237</v>
      </c>
      <c r="B215" t="s">
        <v>7</v>
      </c>
      <c r="C215" t="s">
        <v>38</v>
      </c>
      <c r="D215">
        <v>75320</v>
      </c>
      <c r="E215" t="s">
        <v>9</v>
      </c>
      <c r="F215" t="s">
        <v>47</v>
      </c>
      <c r="G215" t="str">
        <f t="shared" si="12"/>
        <v>Non-Compliant</v>
      </c>
      <c r="H215" t="str">
        <f t="shared" si="13"/>
        <v>70000 - 79999</v>
      </c>
      <c r="I215">
        <f>INDEX(BonusMatrix!$C$3:$G$14, MATCH(C215, BonusMatrix!$B$3:$B$14, 0), MATCH(F215, BonusMatrix!$C$2:$G$2, 0))</f>
        <v>5.0000000000000001E-3</v>
      </c>
      <c r="J215">
        <f t="shared" si="14"/>
        <v>376.6</v>
      </c>
      <c r="K215">
        <f t="shared" si="15"/>
        <v>75696.600000000006</v>
      </c>
    </row>
    <row r="216" spans="1:11" x14ac:dyDescent="0.3">
      <c r="A216" t="s">
        <v>238</v>
      </c>
      <c r="B216" t="s">
        <v>7</v>
      </c>
      <c r="C216" t="s">
        <v>17</v>
      </c>
      <c r="D216">
        <v>57910</v>
      </c>
      <c r="E216" t="s">
        <v>18</v>
      </c>
      <c r="F216" t="s">
        <v>25</v>
      </c>
      <c r="G216" t="str">
        <f t="shared" si="12"/>
        <v>Non-Compliant</v>
      </c>
      <c r="H216" t="str">
        <f t="shared" si="13"/>
        <v>50000 - 59999</v>
      </c>
      <c r="I216">
        <f>INDEX(BonusMatrix!$C$3:$G$14, MATCH(C216, BonusMatrix!$B$3:$B$14, 0), MATCH(F216, BonusMatrix!$C$2:$G$2, 0))</f>
        <v>2.1000000000000001E-2</v>
      </c>
      <c r="J216">
        <f t="shared" si="14"/>
        <v>1216.1100000000001</v>
      </c>
      <c r="K216">
        <f t="shared" si="15"/>
        <v>59126.11</v>
      </c>
    </row>
    <row r="217" spans="1:11" x14ac:dyDescent="0.3">
      <c r="A217" t="s">
        <v>239</v>
      </c>
      <c r="B217" t="s">
        <v>7</v>
      </c>
      <c r="C217" t="s">
        <v>24</v>
      </c>
      <c r="D217">
        <v>52670</v>
      </c>
      <c r="E217" t="s">
        <v>18</v>
      </c>
      <c r="F217" t="s">
        <v>25</v>
      </c>
      <c r="G217" t="str">
        <f t="shared" si="12"/>
        <v>Non-Compliant</v>
      </c>
      <c r="H217" t="str">
        <f t="shared" si="13"/>
        <v>50000 - 59999</v>
      </c>
      <c r="I217">
        <f>INDEX(BonusMatrix!$C$3:$G$14, MATCH(C217, BonusMatrix!$B$3:$B$14, 0), MATCH(F217, BonusMatrix!$C$2:$G$2, 0))</f>
        <v>2.7E-2</v>
      </c>
      <c r="J217">
        <f t="shared" si="14"/>
        <v>1422.09</v>
      </c>
      <c r="K217">
        <f t="shared" si="15"/>
        <v>54092.09</v>
      </c>
    </row>
    <row r="218" spans="1:11" x14ac:dyDescent="0.3">
      <c r="A218" t="s">
        <v>240</v>
      </c>
      <c r="B218" t="s">
        <v>7</v>
      </c>
      <c r="C218" t="s">
        <v>49</v>
      </c>
      <c r="D218">
        <v>48530</v>
      </c>
      <c r="E218" t="s">
        <v>15</v>
      </c>
      <c r="F218" t="s">
        <v>25</v>
      </c>
      <c r="G218" t="str">
        <f t="shared" si="12"/>
        <v>Non-Compliant</v>
      </c>
      <c r="H218" t="str">
        <f t="shared" si="13"/>
        <v>40000 - 49999</v>
      </c>
      <c r="I218">
        <f>INDEX(BonusMatrix!$C$3:$G$14, MATCH(C218, BonusMatrix!$B$3:$B$14, 0), MATCH(F218, BonusMatrix!$C$2:$G$2, 0))</f>
        <v>0.02</v>
      </c>
      <c r="J218">
        <f t="shared" si="14"/>
        <v>970.6</v>
      </c>
      <c r="K218">
        <f t="shared" si="15"/>
        <v>49500.6</v>
      </c>
    </row>
    <row r="219" spans="1:11" x14ac:dyDescent="0.3">
      <c r="A219" t="s">
        <v>241</v>
      </c>
      <c r="B219" t="s">
        <v>7</v>
      </c>
      <c r="C219" t="s">
        <v>46</v>
      </c>
      <c r="D219">
        <v>105470</v>
      </c>
      <c r="E219" t="s">
        <v>15</v>
      </c>
      <c r="F219" t="s">
        <v>25</v>
      </c>
      <c r="G219" t="str">
        <f t="shared" si="12"/>
        <v>Compliant</v>
      </c>
      <c r="H219" t="str">
        <f t="shared" si="13"/>
        <v>100000 - 109999</v>
      </c>
      <c r="I219">
        <f>INDEX(BonusMatrix!$C$3:$G$14, MATCH(C219, BonusMatrix!$B$3:$B$14, 0), MATCH(F219, BonusMatrix!$C$2:$G$2, 0))</f>
        <v>3.3000000000000002E-2</v>
      </c>
      <c r="J219">
        <f t="shared" si="14"/>
        <v>3480.51</v>
      </c>
      <c r="K219">
        <f t="shared" si="15"/>
        <v>108950.51</v>
      </c>
    </row>
    <row r="220" spans="1:11" x14ac:dyDescent="0.3">
      <c r="A220" t="s">
        <v>242</v>
      </c>
      <c r="B220" t="s">
        <v>12</v>
      </c>
      <c r="C220" t="s">
        <v>38</v>
      </c>
      <c r="D220">
        <v>98200</v>
      </c>
      <c r="E220" t="s">
        <v>15</v>
      </c>
      <c r="F220" t="s">
        <v>21</v>
      </c>
      <c r="G220" t="str">
        <f t="shared" si="12"/>
        <v>Compliant</v>
      </c>
      <c r="H220" t="str">
        <f t="shared" si="13"/>
        <v>90000 - 99999</v>
      </c>
      <c r="I220">
        <f>INDEX(BonusMatrix!$C$3:$G$14, MATCH(C220, BonusMatrix!$B$3:$B$14, 0), MATCH(F220, BonusMatrix!$C$2:$G$2, 0))</f>
        <v>1.9E-2</v>
      </c>
      <c r="J220">
        <f t="shared" si="14"/>
        <v>1865.8</v>
      </c>
      <c r="K220">
        <f t="shared" si="15"/>
        <v>100065.8</v>
      </c>
    </row>
    <row r="221" spans="1:11" x14ac:dyDescent="0.3">
      <c r="A221" t="s">
        <v>243</v>
      </c>
      <c r="B221" t="s">
        <v>7</v>
      </c>
      <c r="C221" t="s">
        <v>24</v>
      </c>
      <c r="D221">
        <v>106190</v>
      </c>
      <c r="E221" t="s">
        <v>15</v>
      </c>
      <c r="F221" t="s">
        <v>10</v>
      </c>
      <c r="G221" t="str">
        <f t="shared" si="12"/>
        <v>Compliant</v>
      </c>
      <c r="H221" t="str">
        <f t="shared" si="13"/>
        <v>100000 - 109999</v>
      </c>
      <c r="I221">
        <f>INDEX(BonusMatrix!$C$3:$G$14, MATCH(C221, BonusMatrix!$B$3:$B$14, 0), MATCH(F221, BonusMatrix!$C$2:$G$2, 0))</f>
        <v>7.5999999999999998E-2</v>
      </c>
      <c r="J221">
        <f t="shared" si="14"/>
        <v>8070.44</v>
      </c>
      <c r="K221">
        <f t="shared" si="15"/>
        <v>114260.44</v>
      </c>
    </row>
    <row r="222" spans="1:11" x14ac:dyDescent="0.3">
      <c r="A222" t="s">
        <v>244</v>
      </c>
      <c r="B222" t="s">
        <v>7</v>
      </c>
      <c r="C222" t="s">
        <v>8</v>
      </c>
      <c r="D222">
        <v>52610</v>
      </c>
      <c r="E222" t="s">
        <v>9</v>
      </c>
      <c r="F222" t="s">
        <v>21</v>
      </c>
      <c r="G222" t="str">
        <f t="shared" si="12"/>
        <v>Non-Compliant</v>
      </c>
      <c r="H222" t="str">
        <f t="shared" si="13"/>
        <v>50000 - 59999</v>
      </c>
      <c r="I222">
        <f>INDEX(BonusMatrix!$C$3:$G$14, MATCH(C222, BonusMatrix!$B$3:$B$14, 0), MATCH(F222, BonusMatrix!$C$2:$G$2, 0))</f>
        <v>1.2E-2</v>
      </c>
      <c r="J222">
        <f t="shared" si="14"/>
        <v>631.32000000000005</v>
      </c>
      <c r="K222">
        <f t="shared" si="15"/>
        <v>53241.32</v>
      </c>
    </row>
    <row r="223" spans="1:11" x14ac:dyDescent="0.3">
      <c r="A223" t="s">
        <v>245</v>
      </c>
      <c r="B223" t="s">
        <v>845</v>
      </c>
      <c r="C223" t="s">
        <v>17</v>
      </c>
      <c r="D223">
        <v>63450</v>
      </c>
      <c r="E223" t="s">
        <v>15</v>
      </c>
      <c r="F223" t="s">
        <v>14</v>
      </c>
      <c r="G223" t="str">
        <f t="shared" si="12"/>
        <v>Non-Compliant</v>
      </c>
      <c r="H223" t="str">
        <f t="shared" si="13"/>
        <v>60000 - 69999</v>
      </c>
      <c r="I223">
        <f>INDEX(BonusMatrix!$C$3:$G$14, MATCH(C223, BonusMatrix!$B$3:$B$14, 0), MATCH(F223, BonusMatrix!$C$2:$G$2, 0))</f>
        <v>5.3999999999999999E-2</v>
      </c>
      <c r="J223">
        <f t="shared" si="14"/>
        <v>3426.3</v>
      </c>
      <c r="K223">
        <f t="shared" si="15"/>
        <v>66876.3</v>
      </c>
    </row>
    <row r="224" spans="1:11" x14ac:dyDescent="0.3">
      <c r="A224" t="s">
        <v>246</v>
      </c>
      <c r="B224" t="s">
        <v>7</v>
      </c>
      <c r="C224" t="s">
        <v>49</v>
      </c>
      <c r="D224">
        <v>74710</v>
      </c>
      <c r="E224" t="s">
        <v>15</v>
      </c>
      <c r="F224" t="s">
        <v>14</v>
      </c>
      <c r="G224" t="str">
        <f t="shared" si="12"/>
        <v>Non-Compliant</v>
      </c>
      <c r="H224" t="str">
        <f t="shared" si="13"/>
        <v>70000 - 79999</v>
      </c>
      <c r="I224">
        <f>INDEX(BonusMatrix!$C$3:$G$14, MATCH(C224, BonusMatrix!$B$3:$B$14, 0), MATCH(F224, BonusMatrix!$C$2:$G$2, 0))</f>
        <v>5.8000000000000003E-2</v>
      </c>
      <c r="J224">
        <f t="shared" si="14"/>
        <v>4333.18</v>
      </c>
      <c r="K224">
        <f t="shared" si="15"/>
        <v>79043.179999999993</v>
      </c>
    </row>
    <row r="225" spans="1:11" x14ac:dyDescent="0.3">
      <c r="A225" t="s">
        <v>247</v>
      </c>
      <c r="B225" t="s">
        <v>12</v>
      </c>
      <c r="C225" t="s">
        <v>8</v>
      </c>
      <c r="D225">
        <v>60330</v>
      </c>
      <c r="E225" t="s">
        <v>9</v>
      </c>
      <c r="F225" t="s">
        <v>25</v>
      </c>
      <c r="G225" t="str">
        <f t="shared" si="12"/>
        <v>Non-Compliant</v>
      </c>
      <c r="H225" t="str">
        <f t="shared" si="13"/>
        <v>60000 - 69999</v>
      </c>
      <c r="I225">
        <f>INDEX(BonusMatrix!$C$3:$G$14, MATCH(C225, BonusMatrix!$B$3:$B$14, 0), MATCH(F225, BonusMatrix!$C$2:$G$2, 0))</f>
        <v>2.1000000000000001E-2</v>
      </c>
      <c r="J225">
        <f t="shared" si="14"/>
        <v>1266.93</v>
      </c>
      <c r="K225">
        <f t="shared" si="15"/>
        <v>61596.93</v>
      </c>
    </row>
    <row r="226" spans="1:11" x14ac:dyDescent="0.3">
      <c r="A226" t="s">
        <v>248</v>
      </c>
      <c r="B226" t="s">
        <v>7</v>
      </c>
      <c r="C226" t="s">
        <v>8</v>
      </c>
      <c r="D226">
        <v>61010</v>
      </c>
      <c r="E226" t="s">
        <v>18</v>
      </c>
      <c r="F226" t="s">
        <v>25</v>
      </c>
      <c r="G226" t="str">
        <f t="shared" si="12"/>
        <v>Non-Compliant</v>
      </c>
      <c r="H226" t="str">
        <f t="shared" si="13"/>
        <v>60000 - 69999</v>
      </c>
      <c r="I226">
        <f>INDEX(BonusMatrix!$C$3:$G$14, MATCH(C226, BonusMatrix!$B$3:$B$14, 0), MATCH(F226, BonusMatrix!$C$2:$G$2, 0))</f>
        <v>2.1000000000000001E-2</v>
      </c>
      <c r="J226">
        <f t="shared" si="14"/>
        <v>1281.21</v>
      </c>
      <c r="K226">
        <f t="shared" si="15"/>
        <v>62291.21</v>
      </c>
    </row>
    <row r="227" spans="1:11" x14ac:dyDescent="0.3">
      <c r="A227" t="s">
        <v>250</v>
      </c>
      <c r="B227" t="s">
        <v>7</v>
      </c>
      <c r="C227" t="s">
        <v>61</v>
      </c>
      <c r="D227">
        <v>117020</v>
      </c>
      <c r="E227" t="s">
        <v>18</v>
      </c>
      <c r="F227" t="s">
        <v>25</v>
      </c>
      <c r="G227" t="str">
        <f t="shared" si="12"/>
        <v>Compliant</v>
      </c>
      <c r="H227" t="str">
        <f t="shared" si="13"/>
        <v>110000 - 119999</v>
      </c>
      <c r="I227">
        <f>INDEX(BonusMatrix!$C$3:$G$14, MATCH(C227, BonusMatrix!$B$3:$B$14, 0), MATCH(F227, BonusMatrix!$C$2:$G$2, 0))</f>
        <v>3.5000000000000003E-2</v>
      </c>
      <c r="J227">
        <f t="shared" si="14"/>
        <v>4095.7000000000003</v>
      </c>
      <c r="K227">
        <f t="shared" si="15"/>
        <v>121115.7</v>
      </c>
    </row>
    <row r="228" spans="1:11" x14ac:dyDescent="0.3">
      <c r="A228" t="s">
        <v>251</v>
      </c>
      <c r="B228" t="s">
        <v>7</v>
      </c>
      <c r="C228" t="s">
        <v>61</v>
      </c>
      <c r="D228">
        <v>77130</v>
      </c>
      <c r="E228" t="s">
        <v>9</v>
      </c>
      <c r="F228" t="s">
        <v>47</v>
      </c>
      <c r="G228" t="str">
        <f t="shared" si="12"/>
        <v>Non-Compliant</v>
      </c>
      <c r="H228" t="str">
        <f t="shared" si="13"/>
        <v>70000 - 79999</v>
      </c>
      <c r="I228">
        <f>INDEX(BonusMatrix!$C$3:$G$14, MATCH(C228, BonusMatrix!$B$3:$B$14, 0), MATCH(F228, BonusMatrix!$C$2:$G$2, 0))</f>
        <v>5.0000000000000001E-3</v>
      </c>
      <c r="J228">
        <f t="shared" si="14"/>
        <v>385.65000000000003</v>
      </c>
      <c r="K228">
        <f t="shared" si="15"/>
        <v>77515.649999999994</v>
      </c>
    </row>
    <row r="229" spans="1:11" x14ac:dyDescent="0.3">
      <c r="A229" t="s">
        <v>252</v>
      </c>
      <c r="B229" t="s">
        <v>12</v>
      </c>
      <c r="C229" t="s">
        <v>24</v>
      </c>
      <c r="D229">
        <v>106930</v>
      </c>
      <c r="E229" t="s">
        <v>9</v>
      </c>
      <c r="F229" t="s">
        <v>25</v>
      </c>
      <c r="G229" t="str">
        <f t="shared" si="12"/>
        <v>Compliant</v>
      </c>
      <c r="H229" t="str">
        <f t="shared" si="13"/>
        <v>100000 - 109999</v>
      </c>
      <c r="I229">
        <f>INDEX(BonusMatrix!$C$3:$G$14, MATCH(C229, BonusMatrix!$B$3:$B$14, 0), MATCH(F229, BonusMatrix!$C$2:$G$2, 0))</f>
        <v>2.7E-2</v>
      </c>
      <c r="J229">
        <f t="shared" si="14"/>
        <v>2887.11</v>
      </c>
      <c r="K229">
        <f t="shared" si="15"/>
        <v>109817.11</v>
      </c>
    </row>
    <row r="230" spans="1:11" x14ac:dyDescent="0.3">
      <c r="A230" t="s">
        <v>253</v>
      </c>
      <c r="B230" t="s">
        <v>7</v>
      </c>
      <c r="C230" t="s">
        <v>13</v>
      </c>
      <c r="D230">
        <v>62090</v>
      </c>
      <c r="E230" t="s">
        <v>15</v>
      </c>
      <c r="F230" t="s">
        <v>10</v>
      </c>
      <c r="G230" t="str">
        <f t="shared" si="12"/>
        <v>Non-Compliant</v>
      </c>
      <c r="H230" t="str">
        <f t="shared" si="13"/>
        <v>60000 - 69999</v>
      </c>
      <c r="I230">
        <f>INDEX(BonusMatrix!$C$3:$G$14, MATCH(C230, BonusMatrix!$B$3:$B$14, 0), MATCH(F230, BonusMatrix!$C$2:$G$2, 0))</f>
        <v>6.0999999999999999E-2</v>
      </c>
      <c r="J230">
        <f t="shared" si="14"/>
        <v>3787.49</v>
      </c>
      <c r="K230">
        <f t="shared" si="15"/>
        <v>65877.490000000005</v>
      </c>
    </row>
    <row r="231" spans="1:11" x14ac:dyDescent="0.3">
      <c r="A231" t="s">
        <v>254</v>
      </c>
      <c r="B231" t="s">
        <v>12</v>
      </c>
      <c r="C231" t="s">
        <v>61</v>
      </c>
      <c r="D231">
        <v>61330</v>
      </c>
      <c r="E231" t="s">
        <v>9</v>
      </c>
      <c r="F231" t="s">
        <v>25</v>
      </c>
      <c r="G231" t="str">
        <f t="shared" si="12"/>
        <v>Non-Compliant</v>
      </c>
      <c r="H231" t="str">
        <f t="shared" si="13"/>
        <v>60000 - 69999</v>
      </c>
      <c r="I231">
        <f>INDEX(BonusMatrix!$C$3:$G$14, MATCH(C231, BonusMatrix!$B$3:$B$14, 0), MATCH(F231, BonusMatrix!$C$2:$G$2, 0))</f>
        <v>3.5000000000000003E-2</v>
      </c>
      <c r="J231">
        <f t="shared" si="14"/>
        <v>2146.5500000000002</v>
      </c>
      <c r="K231">
        <f t="shared" si="15"/>
        <v>63476.55</v>
      </c>
    </row>
    <row r="232" spans="1:11" x14ac:dyDescent="0.3">
      <c r="A232" t="s">
        <v>256</v>
      </c>
      <c r="B232" t="s">
        <v>845</v>
      </c>
      <c r="C232" t="s">
        <v>61</v>
      </c>
      <c r="D232">
        <v>105870</v>
      </c>
      <c r="E232" t="s">
        <v>15</v>
      </c>
      <c r="F232" t="s">
        <v>47</v>
      </c>
      <c r="G232" t="str">
        <f t="shared" si="12"/>
        <v>Compliant</v>
      </c>
      <c r="H232" t="str">
        <f t="shared" si="13"/>
        <v>100000 - 109999</v>
      </c>
      <c r="I232">
        <f>INDEX(BonusMatrix!$C$3:$G$14, MATCH(C232, BonusMatrix!$B$3:$B$14, 0), MATCH(F232, BonusMatrix!$C$2:$G$2, 0))</f>
        <v>5.0000000000000001E-3</v>
      </c>
      <c r="J232">
        <f t="shared" si="14"/>
        <v>529.35</v>
      </c>
      <c r="K232">
        <f t="shared" si="15"/>
        <v>106399.35</v>
      </c>
    </row>
    <row r="233" spans="1:11" x14ac:dyDescent="0.3">
      <c r="A233" t="s">
        <v>257</v>
      </c>
      <c r="B233" t="s">
        <v>12</v>
      </c>
      <c r="C233" t="s">
        <v>24</v>
      </c>
      <c r="D233">
        <v>118300</v>
      </c>
      <c r="E233" t="s">
        <v>18</v>
      </c>
      <c r="F233" t="s">
        <v>25</v>
      </c>
      <c r="G233" t="str">
        <f t="shared" si="12"/>
        <v>Compliant</v>
      </c>
      <c r="H233" t="str">
        <f t="shared" si="13"/>
        <v>110000 - 119999</v>
      </c>
      <c r="I233">
        <f>INDEX(BonusMatrix!$C$3:$G$14, MATCH(C233, BonusMatrix!$B$3:$B$14, 0), MATCH(F233, BonusMatrix!$C$2:$G$2, 0))</f>
        <v>2.7E-2</v>
      </c>
      <c r="J233">
        <f t="shared" si="14"/>
        <v>3194.1</v>
      </c>
      <c r="K233">
        <f t="shared" si="15"/>
        <v>121494.1</v>
      </c>
    </row>
    <row r="234" spans="1:11" x14ac:dyDescent="0.3">
      <c r="A234" t="s">
        <v>258</v>
      </c>
      <c r="B234" t="s">
        <v>12</v>
      </c>
      <c r="C234" t="s">
        <v>46</v>
      </c>
      <c r="D234">
        <v>99680</v>
      </c>
      <c r="E234" t="s">
        <v>18</v>
      </c>
      <c r="F234" t="s">
        <v>14</v>
      </c>
      <c r="G234" t="str">
        <f t="shared" si="12"/>
        <v>Compliant</v>
      </c>
      <c r="H234" t="str">
        <f t="shared" si="13"/>
        <v>90000 - 99999</v>
      </c>
      <c r="I234">
        <f>INDEX(BonusMatrix!$C$3:$G$14, MATCH(C234, BonusMatrix!$B$3:$B$14, 0), MATCH(F234, BonusMatrix!$C$2:$G$2, 0))</f>
        <v>5.3999999999999999E-2</v>
      </c>
      <c r="J234">
        <f t="shared" si="14"/>
        <v>5382.72</v>
      </c>
      <c r="K234">
        <f t="shared" si="15"/>
        <v>105062.72</v>
      </c>
    </row>
    <row r="235" spans="1:11" x14ac:dyDescent="0.3">
      <c r="A235" t="s">
        <v>259</v>
      </c>
      <c r="B235" t="s">
        <v>12</v>
      </c>
      <c r="C235" t="s">
        <v>8</v>
      </c>
      <c r="D235">
        <v>101500</v>
      </c>
      <c r="E235" t="s">
        <v>15</v>
      </c>
      <c r="F235" t="s">
        <v>14</v>
      </c>
      <c r="G235" t="str">
        <f t="shared" si="12"/>
        <v>Compliant</v>
      </c>
      <c r="H235" t="str">
        <f t="shared" si="13"/>
        <v>100000 - 109999</v>
      </c>
      <c r="I235">
        <f>INDEX(BonusMatrix!$C$3:$G$14, MATCH(C235, BonusMatrix!$B$3:$B$14, 0), MATCH(F235, BonusMatrix!$C$2:$G$2, 0))</f>
        <v>5.0999999999999997E-2</v>
      </c>
      <c r="J235">
        <f t="shared" si="14"/>
        <v>5176.5</v>
      </c>
      <c r="K235">
        <f t="shared" si="15"/>
        <v>106676.5</v>
      </c>
    </row>
    <row r="236" spans="1:11" x14ac:dyDescent="0.3">
      <c r="A236" t="s">
        <v>260</v>
      </c>
      <c r="B236" t="s">
        <v>12</v>
      </c>
      <c r="C236" t="s">
        <v>24</v>
      </c>
      <c r="D236">
        <v>46160</v>
      </c>
      <c r="E236" t="s">
        <v>18</v>
      </c>
      <c r="F236" t="s">
        <v>25</v>
      </c>
      <c r="G236" t="str">
        <f t="shared" si="12"/>
        <v>Non-Compliant</v>
      </c>
      <c r="H236" t="str">
        <f t="shared" si="13"/>
        <v>40000 - 49999</v>
      </c>
      <c r="I236">
        <f>INDEX(BonusMatrix!$C$3:$G$14, MATCH(C236, BonusMatrix!$B$3:$B$14, 0), MATCH(F236, BonusMatrix!$C$2:$G$2, 0))</f>
        <v>2.7E-2</v>
      </c>
      <c r="J236">
        <f t="shared" si="14"/>
        <v>1246.32</v>
      </c>
      <c r="K236">
        <f t="shared" si="15"/>
        <v>47406.32</v>
      </c>
    </row>
    <row r="237" spans="1:11" x14ac:dyDescent="0.3">
      <c r="A237" t="s">
        <v>261</v>
      </c>
      <c r="B237" t="s">
        <v>12</v>
      </c>
      <c r="C237" t="s">
        <v>8</v>
      </c>
      <c r="D237">
        <v>41930</v>
      </c>
      <c r="E237" t="s">
        <v>9</v>
      </c>
      <c r="F237" t="s">
        <v>25</v>
      </c>
      <c r="G237" t="str">
        <f t="shared" si="12"/>
        <v>Non-Compliant</v>
      </c>
      <c r="H237" t="str">
        <f t="shared" si="13"/>
        <v>40000 - 49999</v>
      </c>
      <c r="I237">
        <f>INDEX(BonusMatrix!$C$3:$G$14, MATCH(C237, BonusMatrix!$B$3:$B$14, 0), MATCH(F237, BonusMatrix!$C$2:$G$2, 0))</f>
        <v>2.1000000000000001E-2</v>
      </c>
      <c r="J237">
        <f t="shared" si="14"/>
        <v>880.53000000000009</v>
      </c>
      <c r="K237">
        <f t="shared" si="15"/>
        <v>42810.53</v>
      </c>
    </row>
    <row r="238" spans="1:11" x14ac:dyDescent="0.3">
      <c r="A238" t="s">
        <v>262</v>
      </c>
      <c r="B238" t="s">
        <v>7</v>
      </c>
      <c r="C238" t="s">
        <v>30</v>
      </c>
      <c r="D238">
        <v>73360</v>
      </c>
      <c r="E238" t="s">
        <v>18</v>
      </c>
      <c r="F238" t="s">
        <v>25</v>
      </c>
      <c r="G238" t="str">
        <f t="shared" si="12"/>
        <v>Non-Compliant</v>
      </c>
      <c r="H238" t="str">
        <f t="shared" si="13"/>
        <v>70000 - 79999</v>
      </c>
      <c r="I238">
        <f>INDEX(BonusMatrix!$C$3:$G$14, MATCH(C238, BonusMatrix!$B$3:$B$14, 0), MATCH(F238, BonusMatrix!$C$2:$G$2, 0))</f>
        <v>2.4E-2</v>
      </c>
      <c r="J238">
        <f t="shared" si="14"/>
        <v>1760.64</v>
      </c>
      <c r="K238">
        <f t="shared" si="15"/>
        <v>75120.639999999999</v>
      </c>
    </row>
    <row r="239" spans="1:11" x14ac:dyDescent="0.3">
      <c r="A239" t="s">
        <v>263</v>
      </c>
      <c r="B239" t="s">
        <v>12</v>
      </c>
      <c r="C239" t="s">
        <v>27</v>
      </c>
      <c r="D239">
        <v>119550</v>
      </c>
      <c r="E239" t="s">
        <v>15</v>
      </c>
      <c r="F239" t="s">
        <v>14</v>
      </c>
      <c r="G239" t="str">
        <f t="shared" si="12"/>
        <v>Compliant</v>
      </c>
      <c r="H239" t="str">
        <f t="shared" si="13"/>
        <v>110000 - 119999</v>
      </c>
      <c r="I239">
        <f>INDEX(BonusMatrix!$C$3:$G$14, MATCH(C239, BonusMatrix!$B$3:$B$14, 0), MATCH(F239, BonusMatrix!$C$2:$G$2, 0))</f>
        <v>5.2999999999999999E-2</v>
      </c>
      <c r="J239">
        <f t="shared" si="14"/>
        <v>6336.15</v>
      </c>
      <c r="K239">
        <f t="shared" si="15"/>
        <v>125886.15</v>
      </c>
    </row>
    <row r="240" spans="1:11" x14ac:dyDescent="0.3">
      <c r="A240" t="s">
        <v>264</v>
      </c>
      <c r="B240" t="s">
        <v>12</v>
      </c>
      <c r="C240" t="s">
        <v>24</v>
      </c>
      <c r="D240">
        <v>53240</v>
      </c>
      <c r="E240" t="s">
        <v>15</v>
      </c>
      <c r="F240" t="s">
        <v>14</v>
      </c>
      <c r="G240" t="str">
        <f t="shared" si="12"/>
        <v>Non-Compliant</v>
      </c>
      <c r="H240" t="str">
        <f t="shared" si="13"/>
        <v>50000 - 59999</v>
      </c>
      <c r="I240">
        <f>INDEX(BonusMatrix!$C$3:$G$14, MATCH(C240, BonusMatrix!$B$3:$B$14, 0), MATCH(F240, BonusMatrix!$C$2:$G$2, 0))</f>
        <v>5.3999999999999999E-2</v>
      </c>
      <c r="J240">
        <f t="shared" si="14"/>
        <v>2874.96</v>
      </c>
      <c r="K240">
        <f t="shared" si="15"/>
        <v>56114.96</v>
      </c>
    </row>
    <row r="241" spans="1:11" x14ac:dyDescent="0.3">
      <c r="A241" t="s">
        <v>265</v>
      </c>
      <c r="B241" t="s">
        <v>7</v>
      </c>
      <c r="C241" t="s">
        <v>30</v>
      </c>
      <c r="D241">
        <v>90880</v>
      </c>
      <c r="E241" t="s">
        <v>18</v>
      </c>
      <c r="F241" t="s">
        <v>25</v>
      </c>
      <c r="G241" t="str">
        <f t="shared" si="12"/>
        <v>Compliant</v>
      </c>
      <c r="H241" t="str">
        <f t="shared" si="13"/>
        <v>90000 - 99999</v>
      </c>
      <c r="I241">
        <f>INDEX(BonusMatrix!$C$3:$G$14, MATCH(C241, BonusMatrix!$B$3:$B$14, 0), MATCH(F241, BonusMatrix!$C$2:$G$2, 0))</f>
        <v>2.4E-2</v>
      </c>
      <c r="J241">
        <f t="shared" si="14"/>
        <v>2181.12</v>
      </c>
      <c r="K241">
        <f t="shared" si="15"/>
        <v>93061.119999999995</v>
      </c>
    </row>
    <row r="242" spans="1:11" x14ac:dyDescent="0.3">
      <c r="A242" t="s">
        <v>116</v>
      </c>
      <c r="B242" t="s">
        <v>12</v>
      </c>
      <c r="C242" t="s">
        <v>46</v>
      </c>
      <c r="D242">
        <v>44450</v>
      </c>
      <c r="E242" t="s">
        <v>18</v>
      </c>
      <c r="F242" t="s">
        <v>47</v>
      </c>
      <c r="G242" t="str">
        <f t="shared" si="12"/>
        <v>Non-Compliant</v>
      </c>
      <c r="H242" t="str">
        <f t="shared" si="13"/>
        <v>40000 - 49999</v>
      </c>
      <c r="I242">
        <f>INDEX(BonusMatrix!$C$3:$G$14, MATCH(C242, BonusMatrix!$B$3:$B$14, 0), MATCH(F242, BonusMatrix!$C$2:$G$2, 0))</f>
        <v>5.0000000000000001E-3</v>
      </c>
      <c r="J242">
        <f t="shared" si="14"/>
        <v>222.25</v>
      </c>
      <c r="K242">
        <f t="shared" si="15"/>
        <v>44672.25</v>
      </c>
    </row>
    <row r="243" spans="1:11" x14ac:dyDescent="0.3">
      <c r="A243" t="s">
        <v>266</v>
      </c>
      <c r="B243" t="s">
        <v>7</v>
      </c>
      <c r="C243" t="s">
        <v>20</v>
      </c>
      <c r="D243">
        <v>47670</v>
      </c>
      <c r="E243" t="s">
        <v>15</v>
      </c>
      <c r="F243" t="s">
        <v>25</v>
      </c>
      <c r="G243" t="str">
        <f t="shared" si="12"/>
        <v>Non-Compliant</v>
      </c>
      <c r="H243" t="str">
        <f t="shared" si="13"/>
        <v>40000 - 49999</v>
      </c>
      <c r="I243">
        <f>INDEX(BonusMatrix!$C$3:$G$14, MATCH(C243, BonusMatrix!$B$3:$B$14, 0), MATCH(F243, BonusMatrix!$C$2:$G$2, 0))</f>
        <v>2.8000000000000001E-2</v>
      </c>
      <c r="J243">
        <f t="shared" si="14"/>
        <v>1334.76</v>
      </c>
      <c r="K243">
        <f t="shared" si="15"/>
        <v>49004.76</v>
      </c>
    </row>
    <row r="244" spans="1:11" x14ac:dyDescent="0.3">
      <c r="A244" t="s">
        <v>267</v>
      </c>
      <c r="B244" t="s">
        <v>7</v>
      </c>
      <c r="C244" t="s">
        <v>38</v>
      </c>
      <c r="D244">
        <v>47760</v>
      </c>
      <c r="E244" t="s">
        <v>18</v>
      </c>
      <c r="F244" t="s">
        <v>25</v>
      </c>
      <c r="G244" t="str">
        <f t="shared" si="12"/>
        <v>Non-Compliant</v>
      </c>
      <c r="H244" t="str">
        <f t="shared" si="13"/>
        <v>40000 - 49999</v>
      </c>
      <c r="I244">
        <f>INDEX(BonusMatrix!$C$3:$G$14, MATCH(C244, BonusMatrix!$B$3:$B$14, 0), MATCH(F244, BonusMatrix!$C$2:$G$2, 0))</f>
        <v>0.04</v>
      </c>
      <c r="J244">
        <f t="shared" si="14"/>
        <v>1910.4</v>
      </c>
      <c r="K244">
        <f t="shared" si="15"/>
        <v>49670.400000000001</v>
      </c>
    </row>
    <row r="245" spans="1:11" x14ac:dyDescent="0.3">
      <c r="A245" t="s">
        <v>268</v>
      </c>
      <c r="B245" t="s">
        <v>7</v>
      </c>
      <c r="C245" t="s">
        <v>33</v>
      </c>
      <c r="D245">
        <v>47650</v>
      </c>
      <c r="E245" t="s">
        <v>15</v>
      </c>
      <c r="F245" t="s">
        <v>14</v>
      </c>
      <c r="G245" t="str">
        <f t="shared" si="12"/>
        <v>Non-Compliant</v>
      </c>
      <c r="H245" t="str">
        <f t="shared" si="13"/>
        <v>40000 - 49999</v>
      </c>
      <c r="I245">
        <f>INDEX(BonusMatrix!$C$3:$G$14, MATCH(C245, BonusMatrix!$B$3:$B$14, 0), MATCH(F245, BonusMatrix!$C$2:$G$2, 0))</f>
        <v>4.1000000000000002E-2</v>
      </c>
      <c r="J245">
        <f t="shared" si="14"/>
        <v>1953.65</v>
      </c>
      <c r="K245">
        <f t="shared" si="15"/>
        <v>49603.65</v>
      </c>
    </row>
    <row r="246" spans="1:11" x14ac:dyDescent="0.3">
      <c r="A246" t="s">
        <v>269</v>
      </c>
      <c r="B246" t="s">
        <v>12</v>
      </c>
      <c r="C246" t="s">
        <v>27</v>
      </c>
      <c r="D246">
        <v>103360</v>
      </c>
      <c r="E246" t="s">
        <v>15</v>
      </c>
      <c r="F246" t="s">
        <v>10</v>
      </c>
      <c r="G246" t="str">
        <f t="shared" si="12"/>
        <v>Compliant</v>
      </c>
      <c r="H246" t="str">
        <f t="shared" si="13"/>
        <v>100000 - 109999</v>
      </c>
      <c r="I246">
        <f>INDEX(BonusMatrix!$C$3:$G$14, MATCH(C246, BonusMatrix!$B$3:$B$14, 0), MATCH(F246, BonusMatrix!$C$2:$G$2, 0))</f>
        <v>7.1999999999999995E-2</v>
      </c>
      <c r="J246">
        <f t="shared" si="14"/>
        <v>7441.9199999999992</v>
      </c>
      <c r="K246">
        <f t="shared" si="15"/>
        <v>110801.92</v>
      </c>
    </row>
    <row r="247" spans="1:11" x14ac:dyDescent="0.3">
      <c r="A247" t="s">
        <v>270</v>
      </c>
      <c r="B247" t="s">
        <v>7</v>
      </c>
      <c r="C247" t="s">
        <v>24</v>
      </c>
      <c r="D247">
        <v>48530</v>
      </c>
      <c r="E247" t="s">
        <v>18</v>
      </c>
      <c r="F247" t="s">
        <v>21</v>
      </c>
      <c r="G247" t="str">
        <f t="shared" ref="G247:G307" si="16">IF(D247&gt;=90000, "Compliant", "Non-Compliant")</f>
        <v>Non-Compliant</v>
      </c>
      <c r="H247" t="str">
        <f t="shared" ref="H247:H307" si="17">INT(D247/10000)*10000 &amp; " - " &amp; (INT(D247/10000)*10000 + 9999)</f>
        <v>40000 - 49999</v>
      </c>
      <c r="I247">
        <f>INDEX(BonusMatrix!$C$3:$G$14, MATCH(C247, BonusMatrix!$B$3:$B$14, 0), MATCH(F247, BonusMatrix!$C$2:$G$2, 0))</f>
        <v>1.2999999999999999E-2</v>
      </c>
      <c r="J247">
        <f t="shared" si="14"/>
        <v>630.89</v>
      </c>
      <c r="K247">
        <f t="shared" si="15"/>
        <v>49160.89</v>
      </c>
    </row>
    <row r="248" spans="1:11" x14ac:dyDescent="0.3">
      <c r="A248" t="s">
        <v>271</v>
      </c>
      <c r="B248" t="s">
        <v>7</v>
      </c>
      <c r="C248" t="s">
        <v>61</v>
      </c>
      <c r="D248">
        <v>72160</v>
      </c>
      <c r="E248" t="s">
        <v>18</v>
      </c>
      <c r="F248" t="s">
        <v>25</v>
      </c>
      <c r="G248" t="str">
        <f t="shared" si="16"/>
        <v>Non-Compliant</v>
      </c>
      <c r="H248" t="str">
        <f t="shared" si="17"/>
        <v>70000 - 79999</v>
      </c>
      <c r="I248">
        <f>INDEX(BonusMatrix!$C$3:$G$14, MATCH(C248, BonusMatrix!$B$3:$B$14, 0), MATCH(F248, BonusMatrix!$C$2:$G$2, 0))</f>
        <v>3.5000000000000003E-2</v>
      </c>
      <c r="J248">
        <f t="shared" si="14"/>
        <v>2525.6000000000004</v>
      </c>
      <c r="K248">
        <f t="shared" si="15"/>
        <v>74685.600000000006</v>
      </c>
    </row>
    <row r="249" spans="1:11" x14ac:dyDescent="0.3">
      <c r="A249" t="s">
        <v>272</v>
      </c>
      <c r="B249" t="s">
        <v>7</v>
      </c>
      <c r="C249" t="s">
        <v>30</v>
      </c>
      <c r="D249">
        <v>60800</v>
      </c>
      <c r="E249" t="s">
        <v>15</v>
      </c>
      <c r="F249" t="s">
        <v>25</v>
      </c>
      <c r="G249" t="str">
        <f t="shared" si="16"/>
        <v>Non-Compliant</v>
      </c>
      <c r="H249" t="str">
        <f t="shared" si="17"/>
        <v>60000 - 69999</v>
      </c>
      <c r="I249">
        <f>INDEX(BonusMatrix!$C$3:$G$14, MATCH(C249, BonusMatrix!$B$3:$B$14, 0), MATCH(F249, BonusMatrix!$C$2:$G$2, 0))</f>
        <v>2.4E-2</v>
      </c>
      <c r="J249">
        <f t="shared" si="14"/>
        <v>1459.2</v>
      </c>
      <c r="K249">
        <f t="shared" si="15"/>
        <v>62259.199999999997</v>
      </c>
    </row>
    <row r="250" spans="1:11" x14ac:dyDescent="0.3">
      <c r="A250" t="s">
        <v>273</v>
      </c>
      <c r="B250" t="s">
        <v>12</v>
      </c>
      <c r="C250" t="s">
        <v>27</v>
      </c>
      <c r="D250">
        <v>74010</v>
      </c>
      <c r="E250" t="s">
        <v>18</v>
      </c>
      <c r="F250" t="s">
        <v>25</v>
      </c>
      <c r="G250" t="str">
        <f t="shared" si="16"/>
        <v>Non-Compliant</v>
      </c>
      <c r="H250" t="str">
        <f t="shared" si="17"/>
        <v>70000 - 79999</v>
      </c>
      <c r="I250">
        <f>INDEX(BonusMatrix!$C$3:$G$14, MATCH(C250, BonusMatrix!$B$3:$B$14, 0), MATCH(F250, BonusMatrix!$C$2:$G$2, 0))</f>
        <v>2.3E-2</v>
      </c>
      <c r="J250">
        <f t="shared" si="14"/>
        <v>1702.23</v>
      </c>
      <c r="K250">
        <f t="shared" si="15"/>
        <v>75712.23</v>
      </c>
    </row>
    <row r="251" spans="1:11" x14ac:dyDescent="0.3">
      <c r="A251" t="s">
        <v>274</v>
      </c>
      <c r="B251" t="s">
        <v>12</v>
      </c>
      <c r="C251" t="s">
        <v>27</v>
      </c>
      <c r="D251">
        <v>60760</v>
      </c>
      <c r="E251" t="s">
        <v>9</v>
      </c>
      <c r="F251" t="s">
        <v>10</v>
      </c>
      <c r="G251" t="str">
        <f t="shared" si="16"/>
        <v>Non-Compliant</v>
      </c>
      <c r="H251" t="str">
        <f t="shared" si="17"/>
        <v>60000 - 69999</v>
      </c>
      <c r="I251">
        <f>INDEX(BonusMatrix!$C$3:$G$14, MATCH(C251, BonusMatrix!$B$3:$B$14, 0), MATCH(F251, BonusMatrix!$C$2:$G$2, 0))</f>
        <v>7.1999999999999995E-2</v>
      </c>
      <c r="J251">
        <f t="shared" si="14"/>
        <v>4374.7199999999993</v>
      </c>
      <c r="K251">
        <f t="shared" si="15"/>
        <v>65134.720000000001</v>
      </c>
    </row>
    <row r="252" spans="1:11" x14ac:dyDescent="0.3">
      <c r="A252" t="s">
        <v>275</v>
      </c>
      <c r="B252" t="s">
        <v>7</v>
      </c>
      <c r="C252" t="s">
        <v>13</v>
      </c>
      <c r="D252">
        <v>74550</v>
      </c>
      <c r="E252" t="s">
        <v>9</v>
      </c>
      <c r="F252" t="s">
        <v>25</v>
      </c>
      <c r="G252" t="str">
        <f t="shared" si="16"/>
        <v>Non-Compliant</v>
      </c>
      <c r="H252" t="str">
        <f t="shared" si="17"/>
        <v>70000 - 79999</v>
      </c>
      <c r="I252">
        <f>INDEX(BonusMatrix!$C$3:$G$14, MATCH(C252, BonusMatrix!$B$3:$B$14, 0), MATCH(F252, BonusMatrix!$C$2:$G$2, 0))</f>
        <v>3.5000000000000003E-2</v>
      </c>
      <c r="J252">
        <f t="shared" si="14"/>
        <v>2609.2500000000005</v>
      </c>
      <c r="K252">
        <f t="shared" si="15"/>
        <v>77159.25</v>
      </c>
    </row>
    <row r="253" spans="1:11" x14ac:dyDescent="0.3">
      <c r="A253" t="s">
        <v>276</v>
      </c>
      <c r="B253" t="s">
        <v>7</v>
      </c>
      <c r="C253" t="s">
        <v>13</v>
      </c>
      <c r="D253">
        <v>32500</v>
      </c>
      <c r="E253" t="s">
        <v>15</v>
      </c>
      <c r="F253" t="s">
        <v>21</v>
      </c>
      <c r="G253" t="str">
        <f t="shared" si="16"/>
        <v>Non-Compliant</v>
      </c>
      <c r="H253" t="str">
        <f t="shared" si="17"/>
        <v>30000 - 39999</v>
      </c>
      <c r="I253">
        <f>INDEX(BonusMatrix!$C$3:$G$14, MATCH(C253, BonusMatrix!$B$3:$B$14, 0), MATCH(F253, BonusMatrix!$C$2:$G$2, 0))</f>
        <v>1.0999999999999999E-2</v>
      </c>
      <c r="J253">
        <f t="shared" si="14"/>
        <v>357.5</v>
      </c>
      <c r="K253">
        <f t="shared" si="15"/>
        <v>32857.5</v>
      </c>
    </row>
    <row r="254" spans="1:11" x14ac:dyDescent="0.3">
      <c r="A254" t="s">
        <v>277</v>
      </c>
      <c r="B254" t="s">
        <v>7</v>
      </c>
      <c r="C254" t="s">
        <v>30</v>
      </c>
      <c r="D254">
        <v>110040</v>
      </c>
      <c r="E254" t="s">
        <v>9</v>
      </c>
      <c r="F254" t="s">
        <v>14</v>
      </c>
      <c r="G254" t="str">
        <f t="shared" si="16"/>
        <v>Compliant</v>
      </c>
      <c r="H254" t="str">
        <f t="shared" si="17"/>
        <v>110000 - 119999</v>
      </c>
      <c r="I254">
        <f>INDEX(BonusMatrix!$C$3:$G$14, MATCH(C254, BonusMatrix!$B$3:$B$14, 0), MATCH(F254, BonusMatrix!$C$2:$G$2, 0))</f>
        <v>0.05</v>
      </c>
      <c r="J254">
        <f t="shared" si="14"/>
        <v>5502</v>
      </c>
      <c r="K254">
        <f t="shared" si="15"/>
        <v>115542</v>
      </c>
    </row>
    <row r="255" spans="1:11" x14ac:dyDescent="0.3">
      <c r="A255" t="s">
        <v>278</v>
      </c>
      <c r="B255" t="s">
        <v>12</v>
      </c>
      <c r="C255" t="s">
        <v>17</v>
      </c>
      <c r="D255">
        <v>99750</v>
      </c>
      <c r="E255" t="s">
        <v>18</v>
      </c>
      <c r="F255" t="s">
        <v>25</v>
      </c>
      <c r="G255" t="str">
        <f t="shared" si="16"/>
        <v>Compliant</v>
      </c>
      <c r="H255" t="str">
        <f t="shared" si="17"/>
        <v>90000 - 99999</v>
      </c>
      <c r="I255">
        <f>INDEX(BonusMatrix!$C$3:$G$14, MATCH(C255, BonusMatrix!$B$3:$B$14, 0), MATCH(F255, BonusMatrix!$C$2:$G$2, 0))</f>
        <v>2.1000000000000001E-2</v>
      </c>
      <c r="J255">
        <f t="shared" si="14"/>
        <v>2094.75</v>
      </c>
      <c r="K255">
        <f t="shared" si="15"/>
        <v>101844.75</v>
      </c>
    </row>
    <row r="256" spans="1:11" x14ac:dyDescent="0.3">
      <c r="A256" t="s">
        <v>279</v>
      </c>
      <c r="B256" t="s">
        <v>12</v>
      </c>
      <c r="C256" t="s">
        <v>24</v>
      </c>
      <c r="D256">
        <v>92470</v>
      </c>
      <c r="E256" t="s">
        <v>18</v>
      </c>
      <c r="F256" t="s">
        <v>25</v>
      </c>
      <c r="G256" t="str">
        <f t="shared" si="16"/>
        <v>Compliant</v>
      </c>
      <c r="H256" t="str">
        <f t="shared" si="17"/>
        <v>90000 - 99999</v>
      </c>
      <c r="I256">
        <f>INDEX(BonusMatrix!$C$3:$G$14, MATCH(C256, BonusMatrix!$B$3:$B$14, 0), MATCH(F256, BonusMatrix!$C$2:$G$2, 0))</f>
        <v>2.7E-2</v>
      </c>
      <c r="J256">
        <f t="shared" si="14"/>
        <v>2496.69</v>
      </c>
      <c r="K256">
        <f t="shared" si="15"/>
        <v>94966.69</v>
      </c>
    </row>
    <row r="257" spans="1:11" x14ac:dyDescent="0.3">
      <c r="A257" t="s">
        <v>280</v>
      </c>
      <c r="B257" t="s">
        <v>12</v>
      </c>
      <c r="C257" t="s">
        <v>13</v>
      </c>
      <c r="D257">
        <v>109980</v>
      </c>
      <c r="E257" t="s">
        <v>18</v>
      </c>
      <c r="F257" t="s">
        <v>25</v>
      </c>
      <c r="G257" t="str">
        <f t="shared" si="16"/>
        <v>Compliant</v>
      </c>
      <c r="H257" t="str">
        <f t="shared" si="17"/>
        <v>100000 - 109999</v>
      </c>
      <c r="I257">
        <f>INDEX(BonusMatrix!$C$3:$G$14, MATCH(C257, BonusMatrix!$B$3:$B$14, 0), MATCH(F257, BonusMatrix!$C$2:$G$2, 0))</f>
        <v>3.5000000000000003E-2</v>
      </c>
      <c r="J257">
        <f t="shared" si="14"/>
        <v>3849.3</v>
      </c>
      <c r="K257">
        <f t="shared" si="15"/>
        <v>113829.3</v>
      </c>
    </row>
    <row r="258" spans="1:11" x14ac:dyDescent="0.3">
      <c r="A258" t="s">
        <v>281</v>
      </c>
      <c r="B258" t="s">
        <v>7</v>
      </c>
      <c r="C258" t="s">
        <v>17</v>
      </c>
      <c r="D258">
        <v>41790</v>
      </c>
      <c r="E258" t="s">
        <v>15</v>
      </c>
      <c r="F258" t="s">
        <v>25</v>
      </c>
      <c r="G258" t="str">
        <f t="shared" si="16"/>
        <v>Non-Compliant</v>
      </c>
      <c r="H258" t="str">
        <f t="shared" si="17"/>
        <v>40000 - 49999</v>
      </c>
      <c r="I258">
        <f>INDEX(BonusMatrix!$C$3:$G$14, MATCH(C258, BonusMatrix!$B$3:$B$14, 0), MATCH(F258, BonusMatrix!$C$2:$G$2, 0))</f>
        <v>2.1000000000000001E-2</v>
      </c>
      <c r="J258">
        <f t="shared" si="14"/>
        <v>877.59</v>
      </c>
      <c r="K258">
        <f t="shared" si="15"/>
        <v>42667.59</v>
      </c>
    </row>
    <row r="259" spans="1:11" x14ac:dyDescent="0.3">
      <c r="A259" t="s">
        <v>282</v>
      </c>
      <c r="B259" t="s">
        <v>7</v>
      </c>
      <c r="C259" t="s">
        <v>20</v>
      </c>
      <c r="D259">
        <v>86360</v>
      </c>
      <c r="E259" t="s">
        <v>18</v>
      </c>
      <c r="F259" t="s">
        <v>47</v>
      </c>
      <c r="G259" t="str">
        <f t="shared" si="16"/>
        <v>Non-Compliant</v>
      </c>
      <c r="H259" t="str">
        <f t="shared" si="17"/>
        <v>80000 - 89999</v>
      </c>
      <c r="I259">
        <f>INDEX(BonusMatrix!$C$3:$G$14, MATCH(C259, BonusMatrix!$B$3:$B$14, 0), MATCH(F259, BonusMatrix!$C$2:$G$2, 0))</f>
        <v>5.0000000000000001E-3</v>
      </c>
      <c r="J259">
        <f t="shared" ref="J259:J322" si="18">D259 * I259</f>
        <v>431.8</v>
      </c>
      <c r="K259">
        <f t="shared" ref="K259:K322" si="19">D259+J259</f>
        <v>86791.8</v>
      </c>
    </row>
    <row r="260" spans="1:11" x14ac:dyDescent="0.3">
      <c r="A260" t="s">
        <v>283</v>
      </c>
      <c r="B260" t="s">
        <v>7</v>
      </c>
      <c r="C260" t="s">
        <v>24</v>
      </c>
      <c r="D260">
        <v>65570</v>
      </c>
      <c r="E260" t="s">
        <v>18</v>
      </c>
      <c r="F260" t="s">
        <v>10</v>
      </c>
      <c r="G260" t="str">
        <f t="shared" si="16"/>
        <v>Non-Compliant</v>
      </c>
      <c r="H260" t="str">
        <f t="shared" si="17"/>
        <v>60000 - 69999</v>
      </c>
      <c r="I260">
        <f>INDEX(BonusMatrix!$C$3:$G$14, MATCH(C260, BonusMatrix!$B$3:$B$14, 0), MATCH(F260, BonusMatrix!$C$2:$G$2, 0))</f>
        <v>7.5999999999999998E-2</v>
      </c>
      <c r="J260">
        <f t="shared" si="18"/>
        <v>4983.32</v>
      </c>
      <c r="K260">
        <f t="shared" si="19"/>
        <v>70553.320000000007</v>
      </c>
    </row>
    <row r="261" spans="1:11" x14ac:dyDescent="0.3">
      <c r="A261" t="s">
        <v>284</v>
      </c>
      <c r="B261" t="s">
        <v>12</v>
      </c>
      <c r="C261" t="s">
        <v>49</v>
      </c>
      <c r="D261">
        <v>69160</v>
      </c>
      <c r="E261" t="s">
        <v>18</v>
      </c>
      <c r="F261" t="s">
        <v>10</v>
      </c>
      <c r="G261" t="str">
        <f t="shared" si="16"/>
        <v>Non-Compliant</v>
      </c>
      <c r="H261" t="str">
        <f t="shared" si="17"/>
        <v>60000 - 69999</v>
      </c>
      <c r="I261">
        <f>INDEX(BonusMatrix!$C$3:$G$14, MATCH(C261, BonusMatrix!$B$3:$B$14, 0), MATCH(F261, BonusMatrix!$C$2:$G$2, 0))</f>
        <v>7.0999999999999994E-2</v>
      </c>
      <c r="J261">
        <f t="shared" si="18"/>
        <v>4910.3599999999997</v>
      </c>
      <c r="K261">
        <f t="shared" si="19"/>
        <v>74070.36</v>
      </c>
    </row>
    <row r="262" spans="1:11" x14ac:dyDescent="0.3">
      <c r="A262" t="s">
        <v>285</v>
      </c>
      <c r="B262" t="s">
        <v>12</v>
      </c>
      <c r="C262" t="s">
        <v>33</v>
      </c>
      <c r="D262">
        <v>41570</v>
      </c>
      <c r="E262" t="s">
        <v>15</v>
      </c>
      <c r="F262" t="s">
        <v>14</v>
      </c>
      <c r="G262" t="str">
        <f t="shared" si="16"/>
        <v>Non-Compliant</v>
      </c>
      <c r="H262" t="str">
        <f t="shared" si="17"/>
        <v>40000 - 49999</v>
      </c>
      <c r="I262">
        <f>INDEX(BonusMatrix!$C$3:$G$14, MATCH(C262, BonusMatrix!$B$3:$B$14, 0), MATCH(F262, BonusMatrix!$C$2:$G$2, 0))</f>
        <v>4.1000000000000002E-2</v>
      </c>
      <c r="J262">
        <f t="shared" si="18"/>
        <v>1704.3700000000001</v>
      </c>
      <c r="K262">
        <f t="shared" si="19"/>
        <v>43274.37</v>
      </c>
    </row>
    <row r="263" spans="1:11" x14ac:dyDescent="0.3">
      <c r="A263" t="s">
        <v>286</v>
      </c>
      <c r="B263" t="s">
        <v>12</v>
      </c>
      <c r="C263" t="s">
        <v>8</v>
      </c>
      <c r="D263">
        <v>83400</v>
      </c>
      <c r="E263" t="s">
        <v>18</v>
      </c>
      <c r="F263" t="s">
        <v>21</v>
      </c>
      <c r="G263" t="str">
        <f t="shared" si="16"/>
        <v>Non-Compliant</v>
      </c>
      <c r="H263" t="str">
        <f t="shared" si="17"/>
        <v>80000 - 89999</v>
      </c>
      <c r="I263">
        <f>INDEX(BonusMatrix!$C$3:$G$14, MATCH(C263, BonusMatrix!$B$3:$B$14, 0), MATCH(F263, BonusMatrix!$C$2:$G$2, 0))</f>
        <v>1.2E-2</v>
      </c>
      <c r="J263">
        <f t="shared" si="18"/>
        <v>1000.8000000000001</v>
      </c>
      <c r="K263">
        <f t="shared" si="19"/>
        <v>84400.8</v>
      </c>
    </row>
    <row r="264" spans="1:11" x14ac:dyDescent="0.3">
      <c r="A264" t="s">
        <v>287</v>
      </c>
      <c r="B264" t="s">
        <v>7</v>
      </c>
      <c r="C264" t="s">
        <v>30</v>
      </c>
      <c r="D264">
        <v>67660</v>
      </c>
      <c r="E264" t="s">
        <v>18</v>
      </c>
      <c r="F264" t="s">
        <v>47</v>
      </c>
      <c r="G264" t="str">
        <f t="shared" si="16"/>
        <v>Non-Compliant</v>
      </c>
      <c r="H264" t="str">
        <f t="shared" si="17"/>
        <v>60000 - 69999</v>
      </c>
      <c r="I264">
        <f>INDEX(BonusMatrix!$C$3:$G$14, MATCH(C264, BonusMatrix!$B$3:$B$14, 0), MATCH(F264, BonusMatrix!$C$2:$G$2, 0))</f>
        <v>5.0000000000000001E-3</v>
      </c>
      <c r="J264">
        <f t="shared" si="18"/>
        <v>338.3</v>
      </c>
      <c r="K264">
        <f t="shared" si="19"/>
        <v>67998.3</v>
      </c>
    </row>
    <row r="265" spans="1:11" x14ac:dyDescent="0.3">
      <c r="A265" t="s">
        <v>288</v>
      </c>
      <c r="B265" t="s">
        <v>12</v>
      </c>
      <c r="C265" t="s">
        <v>33</v>
      </c>
      <c r="D265">
        <v>34470</v>
      </c>
      <c r="E265" t="s">
        <v>15</v>
      </c>
      <c r="F265" t="s">
        <v>14</v>
      </c>
      <c r="G265" t="str">
        <f t="shared" si="16"/>
        <v>Non-Compliant</v>
      </c>
      <c r="H265" t="str">
        <f t="shared" si="17"/>
        <v>30000 - 39999</v>
      </c>
      <c r="I265">
        <f>INDEX(BonusMatrix!$C$3:$G$14, MATCH(C265, BonusMatrix!$B$3:$B$14, 0), MATCH(F265, BonusMatrix!$C$2:$G$2, 0))</f>
        <v>4.1000000000000002E-2</v>
      </c>
      <c r="J265">
        <f t="shared" si="18"/>
        <v>1413.27</v>
      </c>
      <c r="K265">
        <f t="shared" si="19"/>
        <v>35883.269999999997</v>
      </c>
    </row>
    <row r="266" spans="1:11" x14ac:dyDescent="0.3">
      <c r="A266" t="s">
        <v>289</v>
      </c>
      <c r="B266" t="s">
        <v>12</v>
      </c>
      <c r="C266" t="s">
        <v>13</v>
      </c>
      <c r="D266">
        <v>78380</v>
      </c>
      <c r="E266" t="s">
        <v>15</v>
      </c>
      <c r="F266" t="s">
        <v>47</v>
      </c>
      <c r="G266" t="str">
        <f t="shared" si="16"/>
        <v>Non-Compliant</v>
      </c>
      <c r="H266" t="str">
        <f t="shared" si="17"/>
        <v>70000 - 79999</v>
      </c>
      <c r="I266">
        <f>INDEX(BonusMatrix!$C$3:$G$14, MATCH(C266, BonusMatrix!$B$3:$B$14, 0), MATCH(F266, BonusMatrix!$C$2:$G$2, 0))</f>
        <v>5.0000000000000001E-3</v>
      </c>
      <c r="J266">
        <f t="shared" si="18"/>
        <v>391.90000000000003</v>
      </c>
      <c r="K266">
        <f t="shared" si="19"/>
        <v>78771.899999999994</v>
      </c>
    </row>
    <row r="267" spans="1:11" x14ac:dyDescent="0.3">
      <c r="A267" t="s">
        <v>290</v>
      </c>
      <c r="B267" t="s">
        <v>12</v>
      </c>
      <c r="C267" t="s">
        <v>30</v>
      </c>
      <c r="D267">
        <v>72500</v>
      </c>
      <c r="E267" t="s">
        <v>9</v>
      </c>
      <c r="F267" t="s">
        <v>25</v>
      </c>
      <c r="G267" t="str">
        <f t="shared" si="16"/>
        <v>Non-Compliant</v>
      </c>
      <c r="H267" t="str">
        <f t="shared" si="17"/>
        <v>70000 - 79999</v>
      </c>
      <c r="I267">
        <f>INDEX(BonusMatrix!$C$3:$G$14, MATCH(C267, BonusMatrix!$B$3:$B$14, 0), MATCH(F267, BonusMatrix!$C$2:$G$2, 0))</f>
        <v>2.4E-2</v>
      </c>
      <c r="J267">
        <f t="shared" si="18"/>
        <v>1740</v>
      </c>
      <c r="K267">
        <f t="shared" si="19"/>
        <v>74240</v>
      </c>
    </row>
    <row r="268" spans="1:11" x14ac:dyDescent="0.3">
      <c r="A268" t="s">
        <v>291</v>
      </c>
      <c r="B268" t="s">
        <v>12</v>
      </c>
      <c r="C268" t="s">
        <v>13</v>
      </c>
      <c r="D268">
        <v>115640</v>
      </c>
      <c r="E268" t="s">
        <v>15</v>
      </c>
      <c r="F268" t="s">
        <v>25</v>
      </c>
      <c r="G268" t="str">
        <f t="shared" si="16"/>
        <v>Compliant</v>
      </c>
      <c r="H268" t="str">
        <f t="shared" si="17"/>
        <v>110000 - 119999</v>
      </c>
      <c r="I268">
        <f>INDEX(BonusMatrix!$C$3:$G$14, MATCH(C268, BonusMatrix!$B$3:$B$14, 0), MATCH(F268, BonusMatrix!$C$2:$G$2, 0))</f>
        <v>3.5000000000000003E-2</v>
      </c>
      <c r="J268">
        <f t="shared" si="18"/>
        <v>4047.4000000000005</v>
      </c>
      <c r="K268">
        <f t="shared" si="19"/>
        <v>119687.4</v>
      </c>
    </row>
    <row r="269" spans="1:11" x14ac:dyDescent="0.3">
      <c r="A269" t="s">
        <v>292</v>
      </c>
      <c r="B269" t="s">
        <v>12</v>
      </c>
      <c r="C269" t="s">
        <v>33</v>
      </c>
      <c r="D269">
        <v>82120</v>
      </c>
      <c r="E269" t="s">
        <v>9</v>
      </c>
      <c r="F269" t="s">
        <v>25</v>
      </c>
      <c r="G269" t="str">
        <f t="shared" si="16"/>
        <v>Non-Compliant</v>
      </c>
      <c r="H269" t="str">
        <f t="shared" si="17"/>
        <v>80000 - 89999</v>
      </c>
      <c r="I269">
        <f>INDEX(BonusMatrix!$C$3:$G$14, MATCH(C269, BonusMatrix!$B$3:$B$14, 0), MATCH(F269, BonusMatrix!$C$2:$G$2, 0))</f>
        <v>3.2000000000000001E-2</v>
      </c>
      <c r="J269">
        <f t="shared" si="18"/>
        <v>2627.84</v>
      </c>
      <c r="K269">
        <f t="shared" si="19"/>
        <v>84747.839999999997</v>
      </c>
    </row>
    <row r="270" spans="1:11" x14ac:dyDescent="0.3">
      <c r="A270" t="s">
        <v>293</v>
      </c>
      <c r="B270" t="s">
        <v>7</v>
      </c>
      <c r="C270" t="s">
        <v>27</v>
      </c>
      <c r="D270">
        <v>108160</v>
      </c>
      <c r="E270" t="s">
        <v>9</v>
      </c>
      <c r="F270" t="s">
        <v>14</v>
      </c>
      <c r="G270" t="str">
        <f t="shared" si="16"/>
        <v>Compliant</v>
      </c>
      <c r="H270" t="str">
        <f t="shared" si="17"/>
        <v>100000 - 109999</v>
      </c>
      <c r="I270">
        <f>INDEX(BonusMatrix!$C$3:$G$14, MATCH(C270, BonusMatrix!$B$3:$B$14, 0), MATCH(F270, BonusMatrix!$C$2:$G$2, 0))</f>
        <v>5.2999999999999999E-2</v>
      </c>
      <c r="J270">
        <f t="shared" si="18"/>
        <v>5732.48</v>
      </c>
      <c r="K270">
        <f t="shared" si="19"/>
        <v>113892.48</v>
      </c>
    </row>
    <row r="271" spans="1:11" x14ac:dyDescent="0.3">
      <c r="A271" t="s">
        <v>294</v>
      </c>
      <c r="B271" t="s">
        <v>7</v>
      </c>
      <c r="C271" t="s">
        <v>8</v>
      </c>
      <c r="D271">
        <v>108360</v>
      </c>
      <c r="E271" t="s">
        <v>15</v>
      </c>
      <c r="F271" t="s">
        <v>25</v>
      </c>
      <c r="G271" t="str">
        <f t="shared" si="16"/>
        <v>Compliant</v>
      </c>
      <c r="H271" t="str">
        <f t="shared" si="17"/>
        <v>100000 - 109999</v>
      </c>
      <c r="I271">
        <f>INDEX(BonusMatrix!$C$3:$G$14, MATCH(C271, BonusMatrix!$B$3:$B$14, 0), MATCH(F271, BonusMatrix!$C$2:$G$2, 0))</f>
        <v>2.1000000000000001E-2</v>
      </c>
      <c r="J271">
        <f t="shared" si="18"/>
        <v>2275.56</v>
      </c>
      <c r="K271">
        <f t="shared" si="19"/>
        <v>110635.56</v>
      </c>
    </row>
    <row r="272" spans="1:11" x14ac:dyDescent="0.3">
      <c r="A272" t="s">
        <v>295</v>
      </c>
      <c r="B272" t="s">
        <v>12</v>
      </c>
      <c r="C272" t="s">
        <v>24</v>
      </c>
      <c r="D272">
        <v>77840</v>
      </c>
      <c r="E272" t="s">
        <v>15</v>
      </c>
      <c r="F272" t="s">
        <v>21</v>
      </c>
      <c r="G272" t="str">
        <f t="shared" si="16"/>
        <v>Non-Compliant</v>
      </c>
      <c r="H272" t="str">
        <f t="shared" si="17"/>
        <v>70000 - 79999</v>
      </c>
      <c r="I272">
        <f>INDEX(BonusMatrix!$C$3:$G$14, MATCH(C272, BonusMatrix!$B$3:$B$14, 0), MATCH(F272, BonusMatrix!$C$2:$G$2, 0))</f>
        <v>1.2999999999999999E-2</v>
      </c>
      <c r="J272">
        <f t="shared" si="18"/>
        <v>1011.92</v>
      </c>
      <c r="K272">
        <f t="shared" si="19"/>
        <v>78851.92</v>
      </c>
    </row>
    <row r="273" spans="1:11" x14ac:dyDescent="0.3">
      <c r="A273" t="s">
        <v>296</v>
      </c>
      <c r="B273" t="s">
        <v>12</v>
      </c>
      <c r="C273" t="s">
        <v>27</v>
      </c>
      <c r="D273">
        <v>85180</v>
      </c>
      <c r="E273" t="s">
        <v>18</v>
      </c>
      <c r="F273" t="s">
        <v>21</v>
      </c>
      <c r="G273" t="str">
        <f t="shared" si="16"/>
        <v>Non-Compliant</v>
      </c>
      <c r="H273" t="str">
        <f t="shared" si="17"/>
        <v>80000 - 89999</v>
      </c>
      <c r="I273">
        <f>INDEX(BonusMatrix!$C$3:$G$14, MATCH(C273, BonusMatrix!$B$3:$B$14, 0), MATCH(F273, BonusMatrix!$C$2:$G$2, 0))</f>
        <v>1.4999999999999999E-2</v>
      </c>
      <c r="J273">
        <f t="shared" si="18"/>
        <v>1277.7</v>
      </c>
      <c r="K273">
        <f t="shared" si="19"/>
        <v>86457.7</v>
      </c>
    </row>
    <row r="274" spans="1:11" x14ac:dyDescent="0.3">
      <c r="A274" t="s">
        <v>297</v>
      </c>
      <c r="B274" t="s">
        <v>7</v>
      </c>
      <c r="C274" t="s">
        <v>30</v>
      </c>
      <c r="D274">
        <v>85920</v>
      </c>
      <c r="E274" t="s">
        <v>15</v>
      </c>
      <c r="F274" t="s">
        <v>21</v>
      </c>
      <c r="G274" t="str">
        <f t="shared" si="16"/>
        <v>Non-Compliant</v>
      </c>
      <c r="H274" t="str">
        <f t="shared" si="17"/>
        <v>80000 - 89999</v>
      </c>
      <c r="I274">
        <f>INDEX(BonusMatrix!$C$3:$G$14, MATCH(C274, BonusMatrix!$B$3:$B$14, 0), MATCH(F274, BonusMatrix!$C$2:$G$2, 0))</f>
        <v>1.7999999999999999E-2</v>
      </c>
      <c r="J274">
        <f t="shared" si="18"/>
        <v>1546.56</v>
      </c>
      <c r="K274">
        <f t="shared" si="19"/>
        <v>87466.559999999998</v>
      </c>
    </row>
    <row r="275" spans="1:11" x14ac:dyDescent="0.3">
      <c r="A275" t="s">
        <v>298</v>
      </c>
      <c r="B275" t="s">
        <v>12</v>
      </c>
      <c r="C275" t="s">
        <v>24</v>
      </c>
      <c r="D275">
        <v>106490</v>
      </c>
      <c r="E275" t="s">
        <v>18</v>
      </c>
      <c r="F275" t="s">
        <v>25</v>
      </c>
      <c r="G275" t="str">
        <f t="shared" si="16"/>
        <v>Compliant</v>
      </c>
      <c r="H275" t="str">
        <f t="shared" si="17"/>
        <v>100000 - 109999</v>
      </c>
      <c r="I275">
        <f>INDEX(BonusMatrix!$C$3:$G$14, MATCH(C275, BonusMatrix!$B$3:$B$14, 0), MATCH(F275, BonusMatrix!$C$2:$G$2, 0))</f>
        <v>2.7E-2</v>
      </c>
      <c r="J275">
        <f t="shared" si="18"/>
        <v>2875.23</v>
      </c>
      <c r="K275">
        <f t="shared" si="19"/>
        <v>109365.23</v>
      </c>
    </row>
    <row r="276" spans="1:11" x14ac:dyDescent="0.3">
      <c r="A276" t="s">
        <v>299</v>
      </c>
      <c r="B276" t="s">
        <v>7</v>
      </c>
      <c r="C276" t="s">
        <v>17</v>
      </c>
      <c r="D276">
        <v>38520</v>
      </c>
      <c r="E276" t="s">
        <v>9</v>
      </c>
      <c r="F276" t="s">
        <v>21</v>
      </c>
      <c r="G276" t="str">
        <f t="shared" si="16"/>
        <v>Non-Compliant</v>
      </c>
      <c r="H276" t="str">
        <f t="shared" si="17"/>
        <v>30000 - 39999</v>
      </c>
      <c r="I276">
        <f>INDEX(BonusMatrix!$C$3:$G$14, MATCH(C276, BonusMatrix!$B$3:$B$14, 0), MATCH(F276, BonusMatrix!$C$2:$G$2, 0))</f>
        <v>1.9E-2</v>
      </c>
      <c r="J276">
        <f t="shared" si="18"/>
        <v>731.88</v>
      </c>
      <c r="K276">
        <f t="shared" si="19"/>
        <v>39251.879999999997</v>
      </c>
    </row>
    <row r="277" spans="1:11" x14ac:dyDescent="0.3">
      <c r="A277" t="s">
        <v>300</v>
      </c>
      <c r="B277" t="s">
        <v>12</v>
      </c>
      <c r="C277" t="s">
        <v>38</v>
      </c>
      <c r="D277">
        <v>49530</v>
      </c>
      <c r="E277" t="s">
        <v>9</v>
      </c>
      <c r="F277" t="s">
        <v>25</v>
      </c>
      <c r="G277" t="str">
        <f t="shared" si="16"/>
        <v>Non-Compliant</v>
      </c>
      <c r="H277" t="str">
        <f t="shared" si="17"/>
        <v>40000 - 49999</v>
      </c>
      <c r="I277">
        <f>INDEX(BonusMatrix!$C$3:$G$14, MATCH(C277, BonusMatrix!$B$3:$B$14, 0), MATCH(F277, BonusMatrix!$C$2:$G$2, 0))</f>
        <v>0.04</v>
      </c>
      <c r="J277">
        <f t="shared" si="18"/>
        <v>1981.2</v>
      </c>
      <c r="K277">
        <f t="shared" si="19"/>
        <v>51511.199999999997</v>
      </c>
    </row>
    <row r="278" spans="1:11" x14ac:dyDescent="0.3">
      <c r="A278" t="s">
        <v>301</v>
      </c>
      <c r="B278" t="s">
        <v>7</v>
      </c>
      <c r="C278" t="s">
        <v>33</v>
      </c>
      <c r="D278">
        <v>29610</v>
      </c>
      <c r="E278" t="s">
        <v>15</v>
      </c>
      <c r="F278" t="s">
        <v>25</v>
      </c>
      <c r="G278" t="str">
        <f t="shared" si="16"/>
        <v>Non-Compliant</v>
      </c>
      <c r="H278" t="str">
        <f t="shared" si="17"/>
        <v>20000 - 29999</v>
      </c>
      <c r="I278">
        <f>INDEX(BonusMatrix!$C$3:$G$14, MATCH(C278, BonusMatrix!$B$3:$B$14, 0), MATCH(F278, BonusMatrix!$C$2:$G$2, 0))</f>
        <v>3.2000000000000001E-2</v>
      </c>
      <c r="J278">
        <f t="shared" si="18"/>
        <v>947.52</v>
      </c>
      <c r="K278">
        <f t="shared" si="19"/>
        <v>30557.52</v>
      </c>
    </row>
    <row r="279" spans="1:11" x14ac:dyDescent="0.3">
      <c r="A279" t="s">
        <v>302</v>
      </c>
      <c r="B279" t="s">
        <v>7</v>
      </c>
      <c r="C279" t="s">
        <v>38</v>
      </c>
      <c r="D279">
        <v>84170</v>
      </c>
      <c r="E279" t="s">
        <v>15</v>
      </c>
      <c r="F279" t="s">
        <v>14</v>
      </c>
      <c r="G279" t="str">
        <f t="shared" si="16"/>
        <v>Non-Compliant</v>
      </c>
      <c r="H279" t="str">
        <f t="shared" si="17"/>
        <v>80000 - 89999</v>
      </c>
      <c r="I279">
        <f>INDEX(BonusMatrix!$C$3:$G$14, MATCH(C279, BonusMatrix!$B$3:$B$14, 0), MATCH(F279, BonusMatrix!$C$2:$G$2, 0))</f>
        <v>5.8999999999999997E-2</v>
      </c>
      <c r="J279">
        <f t="shared" si="18"/>
        <v>4966.03</v>
      </c>
      <c r="K279">
        <f t="shared" si="19"/>
        <v>89136.03</v>
      </c>
    </row>
    <row r="280" spans="1:11" x14ac:dyDescent="0.3">
      <c r="A280" t="s">
        <v>303</v>
      </c>
      <c r="B280" t="s">
        <v>7</v>
      </c>
      <c r="C280" t="s">
        <v>20</v>
      </c>
      <c r="D280">
        <v>92190</v>
      </c>
      <c r="E280" t="s">
        <v>15</v>
      </c>
      <c r="F280" t="s">
        <v>25</v>
      </c>
      <c r="G280" t="str">
        <f t="shared" si="16"/>
        <v>Compliant</v>
      </c>
      <c r="H280" t="str">
        <f t="shared" si="17"/>
        <v>90000 - 99999</v>
      </c>
      <c r="I280">
        <f>INDEX(BonusMatrix!$C$3:$G$14, MATCH(C280, BonusMatrix!$B$3:$B$14, 0), MATCH(F280, BonusMatrix!$C$2:$G$2, 0))</f>
        <v>2.8000000000000001E-2</v>
      </c>
      <c r="J280">
        <f t="shared" si="18"/>
        <v>2581.3200000000002</v>
      </c>
      <c r="K280">
        <f t="shared" si="19"/>
        <v>94771.32</v>
      </c>
    </row>
    <row r="281" spans="1:11" x14ac:dyDescent="0.3">
      <c r="A281" t="s">
        <v>304</v>
      </c>
      <c r="B281" t="s">
        <v>7</v>
      </c>
      <c r="C281" t="s">
        <v>24</v>
      </c>
      <c r="D281">
        <v>87850</v>
      </c>
      <c r="E281" t="s">
        <v>18</v>
      </c>
      <c r="F281" t="s">
        <v>14</v>
      </c>
      <c r="G281" t="str">
        <f t="shared" si="16"/>
        <v>Non-Compliant</v>
      </c>
      <c r="H281" t="str">
        <f t="shared" si="17"/>
        <v>80000 - 89999</v>
      </c>
      <c r="I281">
        <f>INDEX(BonusMatrix!$C$3:$G$14, MATCH(C281, BonusMatrix!$B$3:$B$14, 0), MATCH(F281, BonusMatrix!$C$2:$G$2, 0))</f>
        <v>5.3999999999999999E-2</v>
      </c>
      <c r="J281">
        <f t="shared" si="18"/>
        <v>4743.8999999999996</v>
      </c>
      <c r="K281">
        <f t="shared" si="19"/>
        <v>92593.9</v>
      </c>
    </row>
    <row r="282" spans="1:11" x14ac:dyDescent="0.3">
      <c r="A282" t="s">
        <v>305</v>
      </c>
      <c r="B282" t="s">
        <v>7</v>
      </c>
      <c r="C282" t="s">
        <v>30</v>
      </c>
      <c r="D282">
        <v>43700</v>
      </c>
      <c r="E282" t="s">
        <v>9</v>
      </c>
      <c r="F282" t="s">
        <v>25</v>
      </c>
      <c r="G282" t="str">
        <f t="shared" si="16"/>
        <v>Non-Compliant</v>
      </c>
      <c r="H282" t="str">
        <f t="shared" si="17"/>
        <v>40000 - 49999</v>
      </c>
      <c r="I282">
        <f>INDEX(BonusMatrix!$C$3:$G$14, MATCH(C282, BonusMatrix!$B$3:$B$14, 0), MATCH(F282, BonusMatrix!$C$2:$G$2, 0))</f>
        <v>2.4E-2</v>
      </c>
      <c r="J282">
        <f t="shared" si="18"/>
        <v>1048.8</v>
      </c>
      <c r="K282">
        <f t="shared" si="19"/>
        <v>44748.800000000003</v>
      </c>
    </row>
    <row r="283" spans="1:11" x14ac:dyDescent="0.3">
      <c r="A283" t="s">
        <v>306</v>
      </c>
      <c r="B283" t="s">
        <v>7</v>
      </c>
      <c r="C283" t="s">
        <v>61</v>
      </c>
      <c r="D283">
        <v>31820</v>
      </c>
      <c r="E283" t="s">
        <v>9</v>
      </c>
      <c r="F283" t="s">
        <v>25</v>
      </c>
      <c r="G283" t="str">
        <f t="shared" si="16"/>
        <v>Non-Compliant</v>
      </c>
      <c r="H283" t="str">
        <f t="shared" si="17"/>
        <v>30000 - 39999</v>
      </c>
      <c r="I283">
        <f>INDEX(BonusMatrix!$C$3:$G$14, MATCH(C283, BonusMatrix!$B$3:$B$14, 0), MATCH(F283, BonusMatrix!$C$2:$G$2, 0))</f>
        <v>3.5000000000000003E-2</v>
      </c>
      <c r="J283">
        <f t="shared" si="18"/>
        <v>1113.7</v>
      </c>
      <c r="K283">
        <f t="shared" si="19"/>
        <v>32933.699999999997</v>
      </c>
    </row>
    <row r="284" spans="1:11" x14ac:dyDescent="0.3">
      <c r="A284" t="s">
        <v>307</v>
      </c>
      <c r="B284" t="s">
        <v>7</v>
      </c>
      <c r="C284" t="s">
        <v>61</v>
      </c>
      <c r="D284">
        <v>70230</v>
      </c>
      <c r="E284" t="s">
        <v>18</v>
      </c>
      <c r="F284" t="s">
        <v>25</v>
      </c>
      <c r="G284" t="str">
        <f t="shared" si="16"/>
        <v>Non-Compliant</v>
      </c>
      <c r="H284" t="str">
        <f t="shared" si="17"/>
        <v>70000 - 79999</v>
      </c>
      <c r="I284">
        <f>INDEX(BonusMatrix!$C$3:$G$14, MATCH(C284, BonusMatrix!$B$3:$B$14, 0), MATCH(F284, BonusMatrix!$C$2:$G$2, 0))</f>
        <v>3.5000000000000003E-2</v>
      </c>
      <c r="J284">
        <f t="shared" si="18"/>
        <v>2458.0500000000002</v>
      </c>
      <c r="K284">
        <f t="shared" si="19"/>
        <v>72688.05</v>
      </c>
    </row>
    <row r="285" spans="1:11" x14ac:dyDescent="0.3">
      <c r="A285" t="s">
        <v>308</v>
      </c>
      <c r="B285" t="s">
        <v>7</v>
      </c>
      <c r="C285" t="s">
        <v>17</v>
      </c>
      <c r="D285">
        <v>96320</v>
      </c>
      <c r="E285" t="s">
        <v>15</v>
      </c>
      <c r="F285" t="s">
        <v>25</v>
      </c>
      <c r="G285" t="str">
        <f t="shared" si="16"/>
        <v>Compliant</v>
      </c>
      <c r="H285" t="str">
        <f t="shared" si="17"/>
        <v>90000 - 99999</v>
      </c>
      <c r="I285">
        <f>INDEX(BonusMatrix!$C$3:$G$14, MATCH(C285, BonusMatrix!$B$3:$B$14, 0), MATCH(F285, BonusMatrix!$C$2:$G$2, 0))</f>
        <v>2.1000000000000001E-2</v>
      </c>
      <c r="J285">
        <f t="shared" si="18"/>
        <v>2022.72</v>
      </c>
      <c r="K285">
        <f t="shared" si="19"/>
        <v>98342.720000000001</v>
      </c>
    </row>
    <row r="286" spans="1:11" x14ac:dyDescent="0.3">
      <c r="A286" t="s">
        <v>309</v>
      </c>
      <c r="B286" t="s">
        <v>7</v>
      </c>
      <c r="C286" t="s">
        <v>17</v>
      </c>
      <c r="D286">
        <v>90700</v>
      </c>
      <c r="E286" t="s">
        <v>15</v>
      </c>
      <c r="F286" t="s">
        <v>47</v>
      </c>
      <c r="G286" t="str">
        <f t="shared" si="16"/>
        <v>Compliant</v>
      </c>
      <c r="H286" t="str">
        <f t="shared" si="17"/>
        <v>90000 - 99999</v>
      </c>
      <c r="I286">
        <f>INDEX(BonusMatrix!$C$3:$G$14, MATCH(C286, BonusMatrix!$B$3:$B$14, 0), MATCH(F286, BonusMatrix!$C$2:$G$2, 0))</f>
        <v>5.0000000000000001E-3</v>
      </c>
      <c r="J286">
        <f t="shared" si="18"/>
        <v>453.5</v>
      </c>
      <c r="K286">
        <f t="shared" si="19"/>
        <v>91153.5</v>
      </c>
    </row>
    <row r="287" spans="1:11" x14ac:dyDescent="0.3">
      <c r="A287" t="s">
        <v>310</v>
      </c>
      <c r="B287" t="s">
        <v>12</v>
      </c>
      <c r="C287" t="s">
        <v>27</v>
      </c>
      <c r="D287">
        <v>67960</v>
      </c>
      <c r="E287" t="s">
        <v>18</v>
      </c>
      <c r="F287" t="s">
        <v>25</v>
      </c>
      <c r="G287" t="str">
        <f t="shared" si="16"/>
        <v>Non-Compliant</v>
      </c>
      <c r="H287" t="str">
        <f t="shared" si="17"/>
        <v>60000 - 69999</v>
      </c>
      <c r="I287">
        <f>INDEX(BonusMatrix!$C$3:$G$14, MATCH(C287, BonusMatrix!$B$3:$B$14, 0), MATCH(F287, BonusMatrix!$C$2:$G$2, 0))</f>
        <v>2.3E-2</v>
      </c>
      <c r="J287">
        <f t="shared" si="18"/>
        <v>1563.08</v>
      </c>
      <c r="K287">
        <f t="shared" si="19"/>
        <v>69523.08</v>
      </c>
    </row>
    <row r="288" spans="1:11" x14ac:dyDescent="0.3">
      <c r="A288" t="s">
        <v>311</v>
      </c>
      <c r="B288" t="s">
        <v>7</v>
      </c>
      <c r="C288" t="s">
        <v>27</v>
      </c>
      <c r="D288">
        <v>103110</v>
      </c>
      <c r="E288" t="s">
        <v>18</v>
      </c>
      <c r="F288" t="s">
        <v>14</v>
      </c>
      <c r="G288" t="str">
        <f t="shared" si="16"/>
        <v>Compliant</v>
      </c>
      <c r="H288" t="str">
        <f t="shared" si="17"/>
        <v>100000 - 109999</v>
      </c>
      <c r="I288">
        <f>INDEX(BonusMatrix!$C$3:$G$14, MATCH(C288, BonusMatrix!$B$3:$B$14, 0), MATCH(F288, BonusMatrix!$C$2:$G$2, 0))</f>
        <v>5.2999999999999999E-2</v>
      </c>
      <c r="J288">
        <f t="shared" si="18"/>
        <v>5464.83</v>
      </c>
      <c r="K288">
        <f t="shared" si="19"/>
        <v>108574.83</v>
      </c>
    </row>
    <row r="289" spans="1:11" x14ac:dyDescent="0.3">
      <c r="A289" t="s">
        <v>312</v>
      </c>
      <c r="B289" t="s">
        <v>12</v>
      </c>
      <c r="C289" t="s">
        <v>13</v>
      </c>
      <c r="D289">
        <v>59610</v>
      </c>
      <c r="E289" t="s">
        <v>9</v>
      </c>
      <c r="F289" t="s">
        <v>14</v>
      </c>
      <c r="G289" t="str">
        <f t="shared" si="16"/>
        <v>Non-Compliant</v>
      </c>
      <c r="H289" t="str">
        <f t="shared" si="17"/>
        <v>50000 - 59999</v>
      </c>
      <c r="I289">
        <f>INDEX(BonusMatrix!$C$3:$G$14, MATCH(C289, BonusMatrix!$B$3:$B$14, 0), MATCH(F289, BonusMatrix!$C$2:$G$2, 0))</f>
        <v>4.2999999999999997E-2</v>
      </c>
      <c r="J289">
        <f t="shared" si="18"/>
        <v>2563.23</v>
      </c>
      <c r="K289">
        <f t="shared" si="19"/>
        <v>62173.23</v>
      </c>
    </row>
    <row r="290" spans="1:11" x14ac:dyDescent="0.3">
      <c r="A290" t="s">
        <v>313</v>
      </c>
      <c r="B290" t="s">
        <v>7</v>
      </c>
      <c r="C290" t="s">
        <v>17</v>
      </c>
      <c r="D290">
        <v>66570</v>
      </c>
      <c r="E290" t="s">
        <v>15</v>
      </c>
      <c r="F290" t="s">
        <v>21</v>
      </c>
      <c r="G290" t="str">
        <f t="shared" si="16"/>
        <v>Non-Compliant</v>
      </c>
      <c r="H290" t="str">
        <f t="shared" si="17"/>
        <v>60000 - 69999</v>
      </c>
      <c r="I290">
        <f>INDEX(BonusMatrix!$C$3:$G$14, MATCH(C290, BonusMatrix!$B$3:$B$14, 0), MATCH(F290, BonusMatrix!$C$2:$G$2, 0))</f>
        <v>1.9E-2</v>
      </c>
      <c r="J290">
        <f t="shared" si="18"/>
        <v>1264.83</v>
      </c>
      <c r="K290">
        <f t="shared" si="19"/>
        <v>67834.83</v>
      </c>
    </row>
    <row r="291" spans="1:11" x14ac:dyDescent="0.3">
      <c r="A291" t="s">
        <v>314</v>
      </c>
      <c r="B291" t="s">
        <v>12</v>
      </c>
      <c r="C291" t="s">
        <v>49</v>
      </c>
      <c r="D291">
        <v>74390</v>
      </c>
      <c r="E291" t="s">
        <v>18</v>
      </c>
      <c r="F291" t="s">
        <v>25</v>
      </c>
      <c r="G291" t="str">
        <f t="shared" si="16"/>
        <v>Non-Compliant</v>
      </c>
      <c r="H291" t="str">
        <f t="shared" si="17"/>
        <v>70000 - 79999</v>
      </c>
      <c r="I291">
        <f>INDEX(BonusMatrix!$C$3:$G$14, MATCH(C291, BonusMatrix!$B$3:$B$14, 0), MATCH(F291, BonusMatrix!$C$2:$G$2, 0))</f>
        <v>0.02</v>
      </c>
      <c r="J291">
        <f t="shared" si="18"/>
        <v>1487.8</v>
      </c>
      <c r="K291">
        <f t="shared" si="19"/>
        <v>75877.8</v>
      </c>
    </row>
    <row r="292" spans="1:11" x14ac:dyDescent="0.3">
      <c r="A292" t="s">
        <v>315</v>
      </c>
      <c r="B292" t="s">
        <v>845</v>
      </c>
      <c r="C292" t="s">
        <v>13</v>
      </c>
      <c r="D292">
        <v>67010</v>
      </c>
      <c r="E292" t="s">
        <v>15</v>
      </c>
      <c r="F292" t="s">
        <v>14</v>
      </c>
      <c r="G292" t="str">
        <f t="shared" si="16"/>
        <v>Non-Compliant</v>
      </c>
      <c r="H292" t="str">
        <f t="shared" si="17"/>
        <v>60000 - 69999</v>
      </c>
      <c r="I292">
        <f>INDEX(BonusMatrix!$C$3:$G$14, MATCH(C292, BonusMatrix!$B$3:$B$14, 0), MATCH(F292, BonusMatrix!$C$2:$G$2, 0))</f>
        <v>4.2999999999999997E-2</v>
      </c>
      <c r="J292">
        <f t="shared" si="18"/>
        <v>2881.43</v>
      </c>
      <c r="K292">
        <f t="shared" si="19"/>
        <v>69891.429999999993</v>
      </c>
    </row>
    <row r="293" spans="1:11" x14ac:dyDescent="0.3">
      <c r="A293" t="s">
        <v>316</v>
      </c>
      <c r="B293" t="s">
        <v>7</v>
      </c>
      <c r="C293" t="s">
        <v>46</v>
      </c>
      <c r="D293">
        <v>109710</v>
      </c>
      <c r="E293" t="s">
        <v>15</v>
      </c>
      <c r="F293" t="s">
        <v>25</v>
      </c>
      <c r="G293" t="str">
        <f t="shared" si="16"/>
        <v>Compliant</v>
      </c>
      <c r="H293" t="str">
        <f t="shared" si="17"/>
        <v>100000 - 109999</v>
      </c>
      <c r="I293">
        <f>INDEX(BonusMatrix!$C$3:$G$14, MATCH(C293, BonusMatrix!$B$3:$B$14, 0), MATCH(F293, BonusMatrix!$C$2:$G$2, 0))</f>
        <v>3.3000000000000002E-2</v>
      </c>
      <c r="J293">
        <f t="shared" si="18"/>
        <v>3620.4300000000003</v>
      </c>
      <c r="K293">
        <f t="shared" si="19"/>
        <v>113330.43</v>
      </c>
    </row>
    <row r="294" spans="1:11" x14ac:dyDescent="0.3">
      <c r="A294" t="s">
        <v>317</v>
      </c>
      <c r="B294" t="s">
        <v>12</v>
      </c>
      <c r="C294" t="s">
        <v>33</v>
      </c>
      <c r="D294">
        <v>110910</v>
      </c>
      <c r="E294" t="s">
        <v>9</v>
      </c>
      <c r="F294" t="s">
        <v>25</v>
      </c>
      <c r="G294" t="str">
        <f t="shared" si="16"/>
        <v>Compliant</v>
      </c>
      <c r="H294" t="str">
        <f t="shared" si="17"/>
        <v>110000 - 119999</v>
      </c>
      <c r="I294">
        <f>INDEX(BonusMatrix!$C$3:$G$14, MATCH(C294, BonusMatrix!$B$3:$B$14, 0), MATCH(F294, BonusMatrix!$C$2:$G$2, 0))</f>
        <v>3.2000000000000001E-2</v>
      </c>
      <c r="J294">
        <f t="shared" si="18"/>
        <v>3549.12</v>
      </c>
      <c r="K294">
        <f t="shared" si="19"/>
        <v>114459.12</v>
      </c>
    </row>
    <row r="295" spans="1:11" x14ac:dyDescent="0.3">
      <c r="A295" t="s">
        <v>158</v>
      </c>
      <c r="B295" t="s">
        <v>7</v>
      </c>
      <c r="C295" t="s">
        <v>17</v>
      </c>
      <c r="D295">
        <v>29770</v>
      </c>
      <c r="E295" t="s">
        <v>15</v>
      </c>
      <c r="F295" t="s">
        <v>10</v>
      </c>
      <c r="G295" t="str">
        <f t="shared" si="16"/>
        <v>Non-Compliant</v>
      </c>
      <c r="H295" t="str">
        <f t="shared" si="17"/>
        <v>20000 - 29999</v>
      </c>
      <c r="I295">
        <f>INDEX(BonusMatrix!$C$3:$G$14, MATCH(C295, BonusMatrix!$B$3:$B$14, 0), MATCH(F295, BonusMatrix!$C$2:$G$2, 0))</f>
        <v>6.4000000000000001E-2</v>
      </c>
      <c r="J295">
        <f t="shared" si="18"/>
        <v>1905.28</v>
      </c>
      <c r="K295">
        <f t="shared" si="19"/>
        <v>31675.279999999999</v>
      </c>
    </row>
    <row r="296" spans="1:11" x14ac:dyDescent="0.3">
      <c r="A296" t="s">
        <v>318</v>
      </c>
      <c r="B296" t="s">
        <v>12</v>
      </c>
      <c r="C296" t="s">
        <v>20</v>
      </c>
      <c r="D296">
        <v>80060</v>
      </c>
      <c r="E296" t="s">
        <v>18</v>
      </c>
      <c r="F296" t="s">
        <v>10</v>
      </c>
      <c r="G296" t="str">
        <f t="shared" si="16"/>
        <v>Non-Compliant</v>
      </c>
      <c r="H296" t="str">
        <f t="shared" si="17"/>
        <v>80000 - 89999</v>
      </c>
      <c r="I296">
        <f>INDEX(BonusMatrix!$C$3:$G$14, MATCH(C296, BonusMatrix!$B$3:$B$14, 0), MATCH(F296, BonusMatrix!$C$2:$G$2, 0))</f>
        <v>7.5999999999999998E-2</v>
      </c>
      <c r="J296">
        <f t="shared" si="18"/>
        <v>6084.5599999999995</v>
      </c>
      <c r="K296">
        <f t="shared" si="19"/>
        <v>86144.56</v>
      </c>
    </row>
    <row r="297" spans="1:11" x14ac:dyDescent="0.3">
      <c r="A297" t="s">
        <v>319</v>
      </c>
      <c r="B297" t="s">
        <v>7</v>
      </c>
      <c r="C297" t="s">
        <v>38</v>
      </c>
      <c r="D297">
        <v>99750</v>
      </c>
      <c r="E297" t="s">
        <v>9</v>
      </c>
      <c r="F297" t="s">
        <v>25</v>
      </c>
      <c r="G297" t="str">
        <f t="shared" si="16"/>
        <v>Compliant</v>
      </c>
      <c r="H297" t="str">
        <f t="shared" si="17"/>
        <v>90000 - 99999</v>
      </c>
      <c r="I297">
        <f>INDEX(BonusMatrix!$C$3:$G$14, MATCH(C297, BonusMatrix!$B$3:$B$14, 0), MATCH(F297, BonusMatrix!$C$2:$G$2, 0))</f>
        <v>0.04</v>
      </c>
      <c r="J297">
        <f t="shared" si="18"/>
        <v>3990</v>
      </c>
      <c r="K297">
        <f t="shared" si="19"/>
        <v>103740</v>
      </c>
    </row>
    <row r="298" spans="1:11" x14ac:dyDescent="0.3">
      <c r="A298" t="s">
        <v>320</v>
      </c>
      <c r="B298" t="s">
        <v>7</v>
      </c>
      <c r="C298" t="s">
        <v>8</v>
      </c>
      <c r="D298">
        <v>108250</v>
      </c>
      <c r="E298" t="s">
        <v>9</v>
      </c>
      <c r="F298" t="s">
        <v>25</v>
      </c>
      <c r="G298" t="str">
        <f t="shared" si="16"/>
        <v>Compliant</v>
      </c>
      <c r="H298" t="str">
        <f t="shared" si="17"/>
        <v>100000 - 109999</v>
      </c>
      <c r="I298">
        <f>INDEX(BonusMatrix!$C$3:$G$14, MATCH(C298, BonusMatrix!$B$3:$B$14, 0), MATCH(F298, BonusMatrix!$C$2:$G$2, 0))</f>
        <v>2.1000000000000001E-2</v>
      </c>
      <c r="J298">
        <f t="shared" si="18"/>
        <v>2273.25</v>
      </c>
      <c r="K298">
        <f t="shared" si="19"/>
        <v>110523.25</v>
      </c>
    </row>
    <row r="299" spans="1:11" x14ac:dyDescent="0.3">
      <c r="A299" t="s">
        <v>321</v>
      </c>
      <c r="B299" t="s">
        <v>7</v>
      </c>
      <c r="C299" t="s">
        <v>33</v>
      </c>
      <c r="D299">
        <v>104340</v>
      </c>
      <c r="E299" t="s">
        <v>18</v>
      </c>
      <c r="F299" t="s">
        <v>25</v>
      </c>
      <c r="G299" t="str">
        <f t="shared" si="16"/>
        <v>Compliant</v>
      </c>
      <c r="H299" t="str">
        <f t="shared" si="17"/>
        <v>100000 - 109999</v>
      </c>
      <c r="I299">
        <f>INDEX(BonusMatrix!$C$3:$G$14, MATCH(C299, BonusMatrix!$B$3:$B$14, 0), MATCH(F299, BonusMatrix!$C$2:$G$2, 0))</f>
        <v>3.2000000000000001E-2</v>
      </c>
      <c r="J299">
        <f t="shared" si="18"/>
        <v>3338.88</v>
      </c>
      <c r="K299">
        <f t="shared" si="19"/>
        <v>107678.88</v>
      </c>
    </row>
    <row r="300" spans="1:11" x14ac:dyDescent="0.3">
      <c r="A300" t="s">
        <v>322</v>
      </c>
      <c r="B300" t="s">
        <v>12</v>
      </c>
      <c r="C300" t="s">
        <v>33</v>
      </c>
      <c r="D300">
        <v>38440</v>
      </c>
      <c r="E300" t="s">
        <v>9</v>
      </c>
      <c r="F300" t="s">
        <v>25</v>
      </c>
      <c r="G300" t="str">
        <f t="shared" si="16"/>
        <v>Non-Compliant</v>
      </c>
      <c r="H300" t="str">
        <f t="shared" si="17"/>
        <v>30000 - 39999</v>
      </c>
      <c r="I300">
        <f>INDEX(BonusMatrix!$C$3:$G$14, MATCH(C300, BonusMatrix!$B$3:$B$14, 0), MATCH(F300, BonusMatrix!$C$2:$G$2, 0))</f>
        <v>3.2000000000000001E-2</v>
      </c>
      <c r="J300">
        <f t="shared" si="18"/>
        <v>1230.08</v>
      </c>
      <c r="K300">
        <f t="shared" si="19"/>
        <v>39670.080000000002</v>
      </c>
    </row>
    <row r="301" spans="1:11" x14ac:dyDescent="0.3">
      <c r="A301" t="s">
        <v>323</v>
      </c>
      <c r="B301" t="s">
        <v>12</v>
      </c>
      <c r="C301" t="s">
        <v>20</v>
      </c>
      <c r="D301">
        <v>50800</v>
      </c>
      <c r="E301" t="s">
        <v>15</v>
      </c>
      <c r="F301" t="s">
        <v>10</v>
      </c>
      <c r="G301" t="str">
        <f t="shared" si="16"/>
        <v>Non-Compliant</v>
      </c>
      <c r="H301" t="str">
        <f t="shared" si="17"/>
        <v>50000 - 59999</v>
      </c>
      <c r="I301">
        <f>INDEX(BonusMatrix!$C$3:$G$14, MATCH(C301, BonusMatrix!$B$3:$B$14, 0), MATCH(F301, BonusMatrix!$C$2:$G$2, 0))</f>
        <v>7.5999999999999998E-2</v>
      </c>
      <c r="J301">
        <f t="shared" si="18"/>
        <v>3860.7999999999997</v>
      </c>
      <c r="K301">
        <f t="shared" si="19"/>
        <v>54660.800000000003</v>
      </c>
    </row>
    <row r="302" spans="1:11" x14ac:dyDescent="0.3">
      <c r="A302" t="s">
        <v>324</v>
      </c>
      <c r="B302" t="s">
        <v>12</v>
      </c>
      <c r="C302" t="s">
        <v>13</v>
      </c>
      <c r="D302">
        <v>34980</v>
      </c>
      <c r="E302" t="s">
        <v>9</v>
      </c>
      <c r="F302" t="s">
        <v>14</v>
      </c>
      <c r="G302" t="str">
        <f t="shared" si="16"/>
        <v>Non-Compliant</v>
      </c>
      <c r="H302" t="str">
        <f t="shared" si="17"/>
        <v>30000 - 39999</v>
      </c>
      <c r="I302">
        <f>INDEX(BonusMatrix!$C$3:$G$14, MATCH(C302, BonusMatrix!$B$3:$B$14, 0), MATCH(F302, BonusMatrix!$C$2:$G$2, 0))</f>
        <v>4.2999999999999997E-2</v>
      </c>
      <c r="J302">
        <f t="shared" si="18"/>
        <v>1504.1399999999999</v>
      </c>
      <c r="K302">
        <f t="shared" si="19"/>
        <v>36484.14</v>
      </c>
    </row>
    <row r="303" spans="1:11" x14ac:dyDescent="0.3">
      <c r="A303" t="s">
        <v>325</v>
      </c>
      <c r="B303" t="s">
        <v>12</v>
      </c>
      <c r="C303" t="s">
        <v>20</v>
      </c>
      <c r="D303">
        <v>77260</v>
      </c>
      <c r="E303" t="s">
        <v>15</v>
      </c>
      <c r="F303" t="s">
        <v>25</v>
      </c>
      <c r="G303" t="str">
        <f t="shared" si="16"/>
        <v>Non-Compliant</v>
      </c>
      <c r="H303" t="str">
        <f t="shared" si="17"/>
        <v>70000 - 79999</v>
      </c>
      <c r="I303">
        <f>INDEX(BonusMatrix!$C$3:$G$14, MATCH(C303, BonusMatrix!$B$3:$B$14, 0), MATCH(F303, BonusMatrix!$C$2:$G$2, 0))</f>
        <v>2.8000000000000001E-2</v>
      </c>
      <c r="J303">
        <f t="shared" si="18"/>
        <v>2163.2800000000002</v>
      </c>
      <c r="K303">
        <f t="shared" si="19"/>
        <v>79423.28</v>
      </c>
    </row>
    <row r="304" spans="1:11" x14ac:dyDescent="0.3">
      <c r="A304" t="s">
        <v>326</v>
      </c>
      <c r="B304" t="s">
        <v>12</v>
      </c>
      <c r="C304" t="s">
        <v>17</v>
      </c>
      <c r="D304">
        <v>117940</v>
      </c>
      <c r="E304" t="s">
        <v>9</v>
      </c>
      <c r="F304" t="s">
        <v>25</v>
      </c>
      <c r="G304" t="str">
        <f t="shared" si="16"/>
        <v>Compliant</v>
      </c>
      <c r="H304" t="str">
        <f t="shared" si="17"/>
        <v>110000 - 119999</v>
      </c>
      <c r="I304">
        <f>INDEX(BonusMatrix!$C$3:$G$14, MATCH(C304, BonusMatrix!$B$3:$B$14, 0), MATCH(F304, BonusMatrix!$C$2:$G$2, 0))</f>
        <v>2.1000000000000001E-2</v>
      </c>
      <c r="J304">
        <f t="shared" si="18"/>
        <v>2476.7400000000002</v>
      </c>
      <c r="K304">
        <f t="shared" si="19"/>
        <v>120416.74</v>
      </c>
    </row>
    <row r="305" spans="1:11" x14ac:dyDescent="0.3">
      <c r="A305" t="s">
        <v>327</v>
      </c>
      <c r="B305" t="s">
        <v>12</v>
      </c>
      <c r="C305" t="s">
        <v>17</v>
      </c>
      <c r="D305">
        <v>31040</v>
      </c>
      <c r="E305" t="s">
        <v>15</v>
      </c>
      <c r="F305" t="s">
        <v>14</v>
      </c>
      <c r="G305" t="str">
        <f t="shared" si="16"/>
        <v>Non-Compliant</v>
      </c>
      <c r="H305" t="str">
        <f t="shared" si="17"/>
        <v>30000 - 39999</v>
      </c>
      <c r="I305">
        <f>INDEX(BonusMatrix!$C$3:$G$14, MATCH(C305, BonusMatrix!$B$3:$B$14, 0), MATCH(F305, BonusMatrix!$C$2:$G$2, 0))</f>
        <v>5.3999999999999999E-2</v>
      </c>
      <c r="J305">
        <f t="shared" si="18"/>
        <v>1676.16</v>
      </c>
      <c r="K305">
        <f t="shared" si="19"/>
        <v>32716.16</v>
      </c>
    </row>
    <row r="306" spans="1:11" x14ac:dyDescent="0.3">
      <c r="A306" t="s">
        <v>328</v>
      </c>
      <c r="B306" t="s">
        <v>12</v>
      </c>
      <c r="C306" t="s">
        <v>27</v>
      </c>
      <c r="D306">
        <v>31170</v>
      </c>
      <c r="E306" t="s">
        <v>15</v>
      </c>
      <c r="F306" t="s">
        <v>25</v>
      </c>
      <c r="G306" t="str">
        <f t="shared" si="16"/>
        <v>Non-Compliant</v>
      </c>
      <c r="H306" t="str">
        <f t="shared" si="17"/>
        <v>30000 - 39999</v>
      </c>
      <c r="I306">
        <f>INDEX(BonusMatrix!$C$3:$G$14, MATCH(C306, BonusMatrix!$B$3:$B$14, 0), MATCH(F306, BonusMatrix!$C$2:$G$2, 0))</f>
        <v>2.3E-2</v>
      </c>
      <c r="J306">
        <f t="shared" si="18"/>
        <v>716.91</v>
      </c>
      <c r="K306">
        <f t="shared" si="19"/>
        <v>31886.91</v>
      </c>
    </row>
    <row r="307" spans="1:11" x14ac:dyDescent="0.3">
      <c r="A307" t="s">
        <v>329</v>
      </c>
      <c r="B307" t="s">
        <v>12</v>
      </c>
      <c r="C307" t="s">
        <v>30</v>
      </c>
      <c r="D307">
        <v>116240</v>
      </c>
      <c r="E307" t="s">
        <v>18</v>
      </c>
      <c r="F307" t="s">
        <v>25</v>
      </c>
      <c r="G307" t="str">
        <f t="shared" si="16"/>
        <v>Compliant</v>
      </c>
      <c r="H307" t="str">
        <f t="shared" si="17"/>
        <v>110000 - 119999</v>
      </c>
      <c r="I307">
        <f>INDEX(BonusMatrix!$C$3:$G$14, MATCH(C307, BonusMatrix!$B$3:$B$14, 0), MATCH(F307, BonusMatrix!$C$2:$G$2, 0))</f>
        <v>2.4E-2</v>
      </c>
      <c r="J307">
        <f t="shared" si="18"/>
        <v>2789.76</v>
      </c>
      <c r="K307">
        <f t="shared" si="19"/>
        <v>119029.75999999999</v>
      </c>
    </row>
    <row r="308" spans="1:11" x14ac:dyDescent="0.3">
      <c r="A308" t="s">
        <v>330</v>
      </c>
      <c r="B308" t="s">
        <v>7</v>
      </c>
      <c r="C308" t="s">
        <v>33</v>
      </c>
      <c r="D308">
        <v>115190</v>
      </c>
      <c r="E308" t="s">
        <v>18</v>
      </c>
      <c r="F308" t="s">
        <v>47</v>
      </c>
      <c r="G308" t="str">
        <f t="shared" ref="G308:G366" si="20">IF(D308&gt;=90000, "Compliant", "Non-Compliant")</f>
        <v>Compliant</v>
      </c>
      <c r="H308" t="str">
        <f t="shared" ref="H308:H366" si="21">INT(D308/10000)*10000 &amp; " - " &amp; (INT(D308/10000)*10000 + 9999)</f>
        <v>110000 - 119999</v>
      </c>
      <c r="I308">
        <f>INDEX(BonusMatrix!$C$3:$G$14, MATCH(C308, BonusMatrix!$B$3:$B$14, 0), MATCH(F308, BonusMatrix!$C$2:$G$2, 0))</f>
        <v>5.0000000000000001E-3</v>
      </c>
      <c r="J308">
        <f t="shared" si="18"/>
        <v>575.95000000000005</v>
      </c>
      <c r="K308">
        <f t="shared" si="19"/>
        <v>115765.95</v>
      </c>
    </row>
    <row r="309" spans="1:11" x14ac:dyDescent="0.3">
      <c r="A309" t="s">
        <v>331</v>
      </c>
      <c r="B309" t="s">
        <v>7</v>
      </c>
      <c r="C309" t="s">
        <v>38</v>
      </c>
      <c r="D309">
        <v>79570</v>
      </c>
      <c r="E309" t="s">
        <v>18</v>
      </c>
      <c r="F309" t="s">
        <v>25</v>
      </c>
      <c r="G309" t="str">
        <f t="shared" si="20"/>
        <v>Non-Compliant</v>
      </c>
      <c r="H309" t="str">
        <f t="shared" si="21"/>
        <v>70000 - 79999</v>
      </c>
      <c r="I309">
        <f>INDEX(BonusMatrix!$C$3:$G$14, MATCH(C309, BonusMatrix!$B$3:$B$14, 0), MATCH(F309, BonusMatrix!$C$2:$G$2, 0))</f>
        <v>0.04</v>
      </c>
      <c r="J309">
        <f t="shared" si="18"/>
        <v>3182.8</v>
      </c>
      <c r="K309">
        <f t="shared" si="19"/>
        <v>82752.800000000003</v>
      </c>
    </row>
    <row r="310" spans="1:11" x14ac:dyDescent="0.3">
      <c r="A310" t="s">
        <v>332</v>
      </c>
      <c r="B310" t="s">
        <v>12</v>
      </c>
      <c r="C310" t="s">
        <v>38</v>
      </c>
      <c r="D310">
        <v>95680</v>
      </c>
      <c r="E310" t="s">
        <v>18</v>
      </c>
      <c r="F310" t="s">
        <v>10</v>
      </c>
      <c r="G310" t="str">
        <f t="shared" si="20"/>
        <v>Compliant</v>
      </c>
      <c r="H310" t="str">
        <f t="shared" si="21"/>
        <v>90000 - 99999</v>
      </c>
      <c r="I310">
        <f>INDEX(BonusMatrix!$C$3:$G$14, MATCH(C310, BonusMatrix!$B$3:$B$14, 0), MATCH(F310, BonusMatrix!$C$2:$G$2, 0))</f>
        <v>6.3E-2</v>
      </c>
      <c r="J310">
        <f t="shared" si="18"/>
        <v>6027.84</v>
      </c>
      <c r="K310">
        <f t="shared" si="19"/>
        <v>101707.84</v>
      </c>
    </row>
    <row r="311" spans="1:11" x14ac:dyDescent="0.3">
      <c r="A311" t="s">
        <v>333</v>
      </c>
      <c r="B311" t="s">
        <v>845</v>
      </c>
      <c r="C311" t="s">
        <v>49</v>
      </c>
      <c r="D311">
        <v>107110</v>
      </c>
      <c r="E311" t="s">
        <v>15</v>
      </c>
      <c r="F311" t="s">
        <v>14</v>
      </c>
      <c r="G311" t="str">
        <f t="shared" si="20"/>
        <v>Compliant</v>
      </c>
      <c r="H311" t="str">
        <f t="shared" si="21"/>
        <v>100000 - 109999</v>
      </c>
      <c r="I311">
        <f>INDEX(BonusMatrix!$C$3:$G$14, MATCH(C311, BonusMatrix!$B$3:$B$14, 0), MATCH(F311, BonusMatrix!$C$2:$G$2, 0))</f>
        <v>5.8000000000000003E-2</v>
      </c>
      <c r="J311">
        <f t="shared" si="18"/>
        <v>6212.38</v>
      </c>
      <c r="K311">
        <f t="shared" si="19"/>
        <v>113322.38</v>
      </c>
    </row>
    <row r="312" spans="1:11" x14ac:dyDescent="0.3">
      <c r="A312" t="s">
        <v>334</v>
      </c>
      <c r="B312" t="s">
        <v>7</v>
      </c>
      <c r="C312" t="s">
        <v>8</v>
      </c>
      <c r="D312">
        <v>66100</v>
      </c>
      <c r="E312" t="s">
        <v>18</v>
      </c>
      <c r="F312" t="s">
        <v>21</v>
      </c>
      <c r="G312" t="str">
        <f t="shared" si="20"/>
        <v>Non-Compliant</v>
      </c>
      <c r="H312" t="str">
        <f t="shared" si="21"/>
        <v>60000 - 69999</v>
      </c>
      <c r="I312">
        <f>INDEX(BonusMatrix!$C$3:$G$14, MATCH(C312, BonusMatrix!$B$3:$B$14, 0), MATCH(F312, BonusMatrix!$C$2:$G$2, 0))</f>
        <v>1.2E-2</v>
      </c>
      <c r="J312">
        <f t="shared" si="18"/>
        <v>793.2</v>
      </c>
      <c r="K312">
        <f t="shared" si="19"/>
        <v>66893.2</v>
      </c>
    </row>
    <row r="313" spans="1:11" x14ac:dyDescent="0.3">
      <c r="A313" t="s">
        <v>335</v>
      </c>
      <c r="B313" t="s">
        <v>7</v>
      </c>
      <c r="C313" t="s">
        <v>17</v>
      </c>
      <c r="D313">
        <v>39960</v>
      </c>
      <c r="E313" t="s">
        <v>15</v>
      </c>
      <c r="F313" t="s">
        <v>25</v>
      </c>
      <c r="G313" t="str">
        <f t="shared" si="20"/>
        <v>Non-Compliant</v>
      </c>
      <c r="H313" t="str">
        <f t="shared" si="21"/>
        <v>30000 - 39999</v>
      </c>
      <c r="I313">
        <f>INDEX(BonusMatrix!$C$3:$G$14, MATCH(C313, BonusMatrix!$B$3:$B$14, 0), MATCH(F313, BonusMatrix!$C$2:$G$2, 0))</f>
        <v>2.1000000000000001E-2</v>
      </c>
      <c r="J313">
        <f t="shared" si="18"/>
        <v>839.16000000000008</v>
      </c>
      <c r="K313">
        <f t="shared" si="19"/>
        <v>40799.160000000003</v>
      </c>
    </row>
    <row r="314" spans="1:11" x14ac:dyDescent="0.3">
      <c r="A314" t="s">
        <v>336</v>
      </c>
      <c r="B314" t="s">
        <v>12</v>
      </c>
      <c r="C314" t="s">
        <v>30</v>
      </c>
      <c r="D314">
        <v>29890</v>
      </c>
      <c r="E314" t="s">
        <v>18</v>
      </c>
      <c r="F314" t="s">
        <v>14</v>
      </c>
      <c r="G314" t="str">
        <f t="shared" si="20"/>
        <v>Non-Compliant</v>
      </c>
      <c r="H314" t="str">
        <f t="shared" si="21"/>
        <v>20000 - 29999</v>
      </c>
      <c r="I314">
        <f>INDEX(BonusMatrix!$C$3:$G$14, MATCH(C314, BonusMatrix!$B$3:$B$14, 0), MATCH(F314, BonusMatrix!$C$2:$G$2, 0))</f>
        <v>0.05</v>
      </c>
      <c r="J314">
        <f t="shared" si="18"/>
        <v>1494.5</v>
      </c>
      <c r="K314">
        <f t="shared" si="19"/>
        <v>31384.5</v>
      </c>
    </row>
    <row r="315" spans="1:11" x14ac:dyDescent="0.3">
      <c r="A315" t="s">
        <v>337</v>
      </c>
      <c r="B315" t="s">
        <v>7</v>
      </c>
      <c r="C315" t="s">
        <v>61</v>
      </c>
      <c r="D315">
        <v>48170</v>
      </c>
      <c r="E315" t="s">
        <v>15</v>
      </c>
      <c r="F315" t="s">
        <v>14</v>
      </c>
      <c r="G315" t="str">
        <f t="shared" si="20"/>
        <v>Non-Compliant</v>
      </c>
      <c r="H315" t="str">
        <f t="shared" si="21"/>
        <v>40000 - 49999</v>
      </c>
      <c r="I315">
        <f>INDEX(BonusMatrix!$C$3:$G$14, MATCH(C315, BonusMatrix!$B$3:$B$14, 0), MATCH(F315, BonusMatrix!$C$2:$G$2, 0))</f>
        <v>5.8000000000000003E-2</v>
      </c>
      <c r="J315">
        <f t="shared" si="18"/>
        <v>2793.86</v>
      </c>
      <c r="K315">
        <f t="shared" si="19"/>
        <v>50963.86</v>
      </c>
    </row>
    <row r="316" spans="1:11" x14ac:dyDescent="0.3">
      <c r="A316" t="s">
        <v>338</v>
      </c>
      <c r="B316" t="s">
        <v>12</v>
      </c>
      <c r="C316" t="s">
        <v>27</v>
      </c>
      <c r="D316">
        <v>99200</v>
      </c>
      <c r="E316" t="s">
        <v>9</v>
      </c>
      <c r="F316" t="s">
        <v>14</v>
      </c>
      <c r="G316" t="str">
        <f t="shared" si="20"/>
        <v>Compliant</v>
      </c>
      <c r="H316" t="str">
        <f t="shared" si="21"/>
        <v>90000 - 99999</v>
      </c>
      <c r="I316">
        <f>INDEX(BonusMatrix!$C$3:$G$14, MATCH(C316, BonusMatrix!$B$3:$B$14, 0), MATCH(F316, BonusMatrix!$C$2:$G$2, 0))</f>
        <v>5.2999999999999999E-2</v>
      </c>
      <c r="J316">
        <f t="shared" si="18"/>
        <v>5257.5999999999995</v>
      </c>
      <c r="K316">
        <f t="shared" si="19"/>
        <v>104457.60000000001</v>
      </c>
    </row>
    <row r="317" spans="1:11" x14ac:dyDescent="0.3">
      <c r="A317" t="s">
        <v>339</v>
      </c>
      <c r="B317" t="s">
        <v>7</v>
      </c>
      <c r="C317" t="s">
        <v>17</v>
      </c>
      <c r="D317">
        <v>72840</v>
      </c>
      <c r="E317" t="s">
        <v>15</v>
      </c>
      <c r="F317" t="s">
        <v>25</v>
      </c>
      <c r="G317" t="str">
        <f t="shared" si="20"/>
        <v>Non-Compliant</v>
      </c>
      <c r="H317" t="str">
        <f t="shared" si="21"/>
        <v>70000 - 79999</v>
      </c>
      <c r="I317">
        <f>INDEX(BonusMatrix!$C$3:$G$14, MATCH(C317, BonusMatrix!$B$3:$B$14, 0), MATCH(F317, BonusMatrix!$C$2:$G$2, 0))</f>
        <v>2.1000000000000001E-2</v>
      </c>
      <c r="J317">
        <f t="shared" si="18"/>
        <v>1529.64</v>
      </c>
      <c r="K317">
        <f t="shared" si="19"/>
        <v>74369.64</v>
      </c>
    </row>
    <row r="318" spans="1:11" x14ac:dyDescent="0.3">
      <c r="A318" t="s">
        <v>340</v>
      </c>
      <c r="B318" t="s">
        <v>7</v>
      </c>
      <c r="C318" t="s">
        <v>13</v>
      </c>
      <c r="D318">
        <v>68970</v>
      </c>
      <c r="E318" t="s">
        <v>18</v>
      </c>
      <c r="F318" t="s">
        <v>25</v>
      </c>
      <c r="G318" t="str">
        <f t="shared" si="20"/>
        <v>Non-Compliant</v>
      </c>
      <c r="H318" t="str">
        <f t="shared" si="21"/>
        <v>60000 - 69999</v>
      </c>
      <c r="I318">
        <f>INDEX(BonusMatrix!$C$3:$G$14, MATCH(C318, BonusMatrix!$B$3:$B$14, 0), MATCH(F318, BonusMatrix!$C$2:$G$2, 0))</f>
        <v>3.5000000000000003E-2</v>
      </c>
      <c r="J318">
        <f t="shared" si="18"/>
        <v>2413.9500000000003</v>
      </c>
      <c r="K318">
        <f t="shared" si="19"/>
        <v>71383.95</v>
      </c>
    </row>
    <row r="319" spans="1:11" x14ac:dyDescent="0.3">
      <c r="A319" t="s">
        <v>341</v>
      </c>
      <c r="B319" t="s">
        <v>7</v>
      </c>
      <c r="C319" t="s">
        <v>61</v>
      </c>
      <c r="D319">
        <v>89090</v>
      </c>
      <c r="E319" t="s">
        <v>18</v>
      </c>
      <c r="F319" t="s">
        <v>14</v>
      </c>
      <c r="G319" t="str">
        <f t="shared" si="20"/>
        <v>Non-Compliant</v>
      </c>
      <c r="H319" t="str">
        <f t="shared" si="21"/>
        <v>80000 - 89999</v>
      </c>
      <c r="I319">
        <f>INDEX(BonusMatrix!$C$3:$G$14, MATCH(C319, BonusMatrix!$B$3:$B$14, 0), MATCH(F319, BonusMatrix!$C$2:$G$2, 0))</f>
        <v>5.8000000000000003E-2</v>
      </c>
      <c r="J319">
        <f t="shared" si="18"/>
        <v>5167.22</v>
      </c>
      <c r="K319">
        <f t="shared" si="19"/>
        <v>94257.22</v>
      </c>
    </row>
    <row r="320" spans="1:11" x14ac:dyDescent="0.3">
      <c r="A320" t="s">
        <v>185</v>
      </c>
      <c r="B320" t="s">
        <v>12</v>
      </c>
      <c r="C320" t="s">
        <v>13</v>
      </c>
      <c r="D320">
        <v>86940</v>
      </c>
      <c r="E320" t="s">
        <v>15</v>
      </c>
      <c r="F320" t="s">
        <v>21</v>
      </c>
      <c r="G320" t="str">
        <f t="shared" si="20"/>
        <v>Non-Compliant</v>
      </c>
      <c r="H320" t="str">
        <f t="shared" si="21"/>
        <v>80000 - 89999</v>
      </c>
      <c r="I320">
        <f>INDEX(BonusMatrix!$C$3:$G$14, MATCH(C320, BonusMatrix!$B$3:$B$14, 0), MATCH(F320, BonusMatrix!$C$2:$G$2, 0))</f>
        <v>1.0999999999999999E-2</v>
      </c>
      <c r="J320">
        <f t="shared" si="18"/>
        <v>956.33999999999992</v>
      </c>
      <c r="K320">
        <f t="shared" si="19"/>
        <v>87896.34</v>
      </c>
    </row>
    <row r="321" spans="1:11" x14ac:dyDescent="0.3">
      <c r="A321" t="s">
        <v>342</v>
      </c>
      <c r="B321" t="s">
        <v>7</v>
      </c>
      <c r="C321" t="s">
        <v>30</v>
      </c>
      <c r="D321">
        <v>118450</v>
      </c>
      <c r="E321" t="s">
        <v>18</v>
      </c>
      <c r="F321" t="s">
        <v>10</v>
      </c>
      <c r="G321" t="str">
        <f t="shared" si="20"/>
        <v>Compliant</v>
      </c>
      <c r="H321" t="str">
        <f t="shared" si="21"/>
        <v>110000 - 119999</v>
      </c>
      <c r="I321">
        <f>INDEX(BonusMatrix!$C$3:$G$14, MATCH(C321, BonusMatrix!$B$3:$B$14, 0), MATCH(F321, BonusMatrix!$C$2:$G$2, 0))</f>
        <v>7.2999999999999995E-2</v>
      </c>
      <c r="J321">
        <f t="shared" si="18"/>
        <v>8646.85</v>
      </c>
      <c r="K321">
        <f t="shared" si="19"/>
        <v>127096.85</v>
      </c>
    </row>
    <row r="322" spans="1:11" x14ac:dyDescent="0.3">
      <c r="A322" t="s">
        <v>343</v>
      </c>
      <c r="B322" t="s">
        <v>7</v>
      </c>
      <c r="C322" t="s">
        <v>33</v>
      </c>
      <c r="D322">
        <v>80360</v>
      </c>
      <c r="E322" t="s">
        <v>18</v>
      </c>
      <c r="F322" t="s">
        <v>25</v>
      </c>
      <c r="G322" t="str">
        <f t="shared" si="20"/>
        <v>Non-Compliant</v>
      </c>
      <c r="H322" t="str">
        <f t="shared" si="21"/>
        <v>80000 - 89999</v>
      </c>
      <c r="I322">
        <f>INDEX(BonusMatrix!$C$3:$G$14, MATCH(C322, BonusMatrix!$B$3:$B$14, 0), MATCH(F322, BonusMatrix!$C$2:$G$2, 0))</f>
        <v>3.2000000000000001E-2</v>
      </c>
      <c r="J322">
        <f t="shared" si="18"/>
        <v>2571.52</v>
      </c>
      <c r="K322">
        <f t="shared" si="19"/>
        <v>82931.520000000004</v>
      </c>
    </row>
    <row r="323" spans="1:11" x14ac:dyDescent="0.3">
      <c r="A323" t="s">
        <v>344</v>
      </c>
      <c r="B323" t="s">
        <v>12</v>
      </c>
      <c r="C323" t="s">
        <v>61</v>
      </c>
      <c r="D323">
        <v>104770</v>
      </c>
      <c r="E323" t="s">
        <v>15</v>
      </c>
      <c r="F323" t="s">
        <v>25</v>
      </c>
      <c r="G323" t="str">
        <f t="shared" si="20"/>
        <v>Compliant</v>
      </c>
      <c r="H323" t="str">
        <f t="shared" si="21"/>
        <v>100000 - 109999</v>
      </c>
      <c r="I323">
        <f>INDEX(BonusMatrix!$C$3:$G$14, MATCH(C323, BonusMatrix!$B$3:$B$14, 0), MATCH(F323, BonusMatrix!$C$2:$G$2, 0))</f>
        <v>3.5000000000000003E-2</v>
      </c>
      <c r="J323">
        <f t="shared" ref="J323:J386" si="22">D323 * I323</f>
        <v>3666.9500000000003</v>
      </c>
      <c r="K323">
        <f t="shared" ref="K323:K338" si="23">D323+J323</f>
        <v>108436.95</v>
      </c>
    </row>
    <row r="324" spans="1:11" x14ac:dyDescent="0.3">
      <c r="A324" t="s">
        <v>345</v>
      </c>
      <c r="B324" t="s">
        <v>12</v>
      </c>
      <c r="C324" t="s">
        <v>49</v>
      </c>
      <c r="D324">
        <v>70440</v>
      </c>
      <c r="E324" t="s">
        <v>15</v>
      </c>
      <c r="F324" t="s">
        <v>10</v>
      </c>
      <c r="G324" t="str">
        <f t="shared" si="20"/>
        <v>Non-Compliant</v>
      </c>
      <c r="H324" t="str">
        <f t="shared" si="21"/>
        <v>70000 - 79999</v>
      </c>
      <c r="I324">
        <f>INDEX(BonusMatrix!$C$3:$G$14, MATCH(C324, BonusMatrix!$B$3:$B$14, 0), MATCH(F324, BonusMatrix!$C$2:$G$2, 0))</f>
        <v>7.0999999999999994E-2</v>
      </c>
      <c r="J324">
        <f t="shared" si="22"/>
        <v>5001.24</v>
      </c>
      <c r="K324">
        <f t="shared" si="23"/>
        <v>75441.240000000005</v>
      </c>
    </row>
    <row r="325" spans="1:11" x14ac:dyDescent="0.3">
      <c r="A325" t="s">
        <v>346</v>
      </c>
      <c r="B325" t="s">
        <v>7</v>
      </c>
      <c r="C325" t="s">
        <v>20</v>
      </c>
      <c r="D325">
        <v>56900</v>
      </c>
      <c r="E325" t="s">
        <v>15</v>
      </c>
      <c r="F325" t="s">
        <v>25</v>
      </c>
      <c r="G325" t="str">
        <f t="shared" si="20"/>
        <v>Non-Compliant</v>
      </c>
      <c r="H325" t="str">
        <f t="shared" si="21"/>
        <v>50000 - 59999</v>
      </c>
      <c r="I325">
        <f>INDEX(BonusMatrix!$C$3:$G$14, MATCH(C325, BonusMatrix!$B$3:$B$14, 0), MATCH(F325, BonusMatrix!$C$2:$G$2, 0))</f>
        <v>2.8000000000000001E-2</v>
      </c>
      <c r="J325">
        <f t="shared" si="22"/>
        <v>1593.2</v>
      </c>
      <c r="K325">
        <f t="shared" si="23"/>
        <v>58493.2</v>
      </c>
    </row>
    <row r="326" spans="1:11" x14ac:dyDescent="0.3">
      <c r="A326" t="s">
        <v>270</v>
      </c>
      <c r="B326" t="s">
        <v>7</v>
      </c>
      <c r="C326" t="s">
        <v>24</v>
      </c>
      <c r="D326">
        <v>48530</v>
      </c>
      <c r="E326" t="s">
        <v>9</v>
      </c>
      <c r="F326" t="s">
        <v>10</v>
      </c>
      <c r="G326" t="str">
        <f t="shared" si="20"/>
        <v>Non-Compliant</v>
      </c>
      <c r="H326" t="str">
        <f t="shared" si="21"/>
        <v>40000 - 49999</v>
      </c>
      <c r="I326">
        <f>INDEX(BonusMatrix!$C$3:$G$14, MATCH(C326, BonusMatrix!$B$3:$B$14, 0), MATCH(F326, BonusMatrix!$C$2:$G$2, 0))</f>
        <v>7.5999999999999998E-2</v>
      </c>
      <c r="J326">
        <f t="shared" si="22"/>
        <v>3688.2799999999997</v>
      </c>
      <c r="K326">
        <f t="shared" si="23"/>
        <v>52218.28</v>
      </c>
    </row>
    <row r="327" spans="1:11" x14ac:dyDescent="0.3">
      <c r="A327" t="s">
        <v>347</v>
      </c>
      <c r="B327" t="s">
        <v>845</v>
      </c>
      <c r="C327" t="s">
        <v>13</v>
      </c>
      <c r="D327">
        <v>118800</v>
      </c>
      <c r="E327" t="s">
        <v>18</v>
      </c>
      <c r="F327" t="s">
        <v>10</v>
      </c>
      <c r="G327" t="str">
        <f t="shared" si="20"/>
        <v>Compliant</v>
      </c>
      <c r="H327" t="str">
        <f t="shared" si="21"/>
        <v>110000 - 119999</v>
      </c>
      <c r="I327">
        <f>INDEX(BonusMatrix!$C$3:$G$14, MATCH(C327, BonusMatrix!$B$3:$B$14, 0), MATCH(F327, BonusMatrix!$C$2:$G$2, 0))</f>
        <v>6.0999999999999999E-2</v>
      </c>
      <c r="J327">
        <f t="shared" si="22"/>
        <v>7246.8</v>
      </c>
      <c r="K327">
        <f t="shared" si="23"/>
        <v>126046.8</v>
      </c>
    </row>
    <row r="328" spans="1:11" x14ac:dyDescent="0.3">
      <c r="A328" t="s">
        <v>348</v>
      </c>
      <c r="B328" t="s">
        <v>12</v>
      </c>
      <c r="C328" t="s">
        <v>46</v>
      </c>
      <c r="D328">
        <v>115080</v>
      </c>
      <c r="E328" t="s">
        <v>15</v>
      </c>
      <c r="F328" t="s">
        <v>10</v>
      </c>
      <c r="G328" t="str">
        <f t="shared" si="20"/>
        <v>Compliant</v>
      </c>
      <c r="H328" t="str">
        <f t="shared" si="21"/>
        <v>110000 - 119999</v>
      </c>
      <c r="I328">
        <f>INDEX(BonusMatrix!$C$3:$G$14, MATCH(C328, BonusMatrix!$B$3:$B$14, 0), MATCH(F328, BonusMatrix!$C$2:$G$2, 0))</f>
        <v>8.4000000000000005E-2</v>
      </c>
      <c r="J328">
        <f t="shared" si="22"/>
        <v>9666.7200000000012</v>
      </c>
      <c r="K328">
        <f t="shared" si="23"/>
        <v>124746.72</v>
      </c>
    </row>
    <row r="329" spans="1:11" x14ac:dyDescent="0.3">
      <c r="A329" t="s">
        <v>349</v>
      </c>
      <c r="B329" t="s">
        <v>12</v>
      </c>
      <c r="C329" t="s">
        <v>8</v>
      </c>
      <c r="D329">
        <v>39540</v>
      </c>
      <c r="E329" t="s">
        <v>9</v>
      </c>
      <c r="F329" t="s">
        <v>25</v>
      </c>
      <c r="G329" t="str">
        <f t="shared" si="20"/>
        <v>Non-Compliant</v>
      </c>
      <c r="H329" t="str">
        <f t="shared" si="21"/>
        <v>30000 - 39999</v>
      </c>
      <c r="I329">
        <f>INDEX(BonusMatrix!$C$3:$G$14, MATCH(C329, BonusMatrix!$B$3:$B$14, 0), MATCH(F329, BonusMatrix!$C$2:$G$2, 0))</f>
        <v>2.1000000000000001E-2</v>
      </c>
      <c r="J329">
        <f t="shared" si="22"/>
        <v>830.34</v>
      </c>
      <c r="K329">
        <f t="shared" si="23"/>
        <v>40370.339999999997</v>
      </c>
    </row>
    <row r="330" spans="1:11" x14ac:dyDescent="0.3">
      <c r="A330" t="s">
        <v>67</v>
      </c>
      <c r="B330" t="s">
        <v>12</v>
      </c>
      <c r="C330" t="s">
        <v>24</v>
      </c>
      <c r="D330">
        <v>110770</v>
      </c>
      <c r="E330" t="s">
        <v>15</v>
      </c>
      <c r="F330" t="s">
        <v>25</v>
      </c>
      <c r="G330" t="str">
        <f t="shared" si="20"/>
        <v>Compliant</v>
      </c>
      <c r="H330" t="str">
        <f t="shared" si="21"/>
        <v>110000 - 119999</v>
      </c>
      <c r="I330">
        <f>INDEX(BonusMatrix!$C$3:$G$14, MATCH(C330, BonusMatrix!$B$3:$B$14, 0), MATCH(F330, BonusMatrix!$C$2:$G$2, 0))</f>
        <v>2.7E-2</v>
      </c>
      <c r="J330">
        <f t="shared" si="22"/>
        <v>2990.79</v>
      </c>
      <c r="K330">
        <f t="shared" si="23"/>
        <v>113760.79</v>
      </c>
    </row>
    <row r="331" spans="1:11" x14ac:dyDescent="0.3">
      <c r="A331" t="s">
        <v>350</v>
      </c>
      <c r="B331" t="s">
        <v>7</v>
      </c>
      <c r="C331" t="s">
        <v>49</v>
      </c>
      <c r="D331">
        <v>106460</v>
      </c>
      <c r="E331" t="s">
        <v>9</v>
      </c>
      <c r="F331" t="s">
        <v>21</v>
      </c>
      <c r="G331" t="str">
        <f t="shared" si="20"/>
        <v>Compliant</v>
      </c>
      <c r="H331" t="str">
        <f t="shared" si="21"/>
        <v>100000 - 109999</v>
      </c>
      <c r="I331">
        <f>INDEX(BonusMatrix!$C$3:$G$14, MATCH(C331, BonusMatrix!$B$3:$B$14, 0), MATCH(F331, BonusMatrix!$C$2:$G$2, 0))</f>
        <v>1.2E-2</v>
      </c>
      <c r="J331">
        <f t="shared" si="22"/>
        <v>1277.52</v>
      </c>
      <c r="K331">
        <f t="shared" si="23"/>
        <v>107737.52</v>
      </c>
    </row>
    <row r="332" spans="1:11" x14ac:dyDescent="0.3">
      <c r="A332" t="s">
        <v>351</v>
      </c>
      <c r="B332" t="s">
        <v>7</v>
      </c>
      <c r="C332" t="s">
        <v>20</v>
      </c>
      <c r="D332">
        <v>94530</v>
      </c>
      <c r="E332" t="s">
        <v>15</v>
      </c>
      <c r="F332" t="s">
        <v>21</v>
      </c>
      <c r="G332" t="str">
        <f t="shared" si="20"/>
        <v>Compliant</v>
      </c>
      <c r="H332" t="str">
        <f t="shared" si="21"/>
        <v>90000 - 99999</v>
      </c>
      <c r="I332">
        <f>INDEX(BonusMatrix!$C$3:$G$14, MATCH(C332, BonusMatrix!$B$3:$B$14, 0), MATCH(F332, BonusMatrix!$C$2:$G$2, 0))</f>
        <v>0.01</v>
      </c>
      <c r="J332">
        <f t="shared" si="22"/>
        <v>945.30000000000007</v>
      </c>
      <c r="K332">
        <f t="shared" si="23"/>
        <v>95475.3</v>
      </c>
    </row>
    <row r="333" spans="1:11" x14ac:dyDescent="0.3">
      <c r="A333" t="s">
        <v>352</v>
      </c>
      <c r="B333" t="s">
        <v>12</v>
      </c>
      <c r="C333" t="s">
        <v>30</v>
      </c>
      <c r="D333">
        <v>71590</v>
      </c>
      <c r="E333" t="s">
        <v>9</v>
      </c>
      <c r="F333" t="s">
        <v>21</v>
      </c>
      <c r="G333" t="str">
        <f t="shared" si="20"/>
        <v>Non-Compliant</v>
      </c>
      <c r="H333" t="str">
        <f t="shared" si="21"/>
        <v>70000 - 79999</v>
      </c>
      <c r="I333">
        <f>INDEX(BonusMatrix!$C$3:$G$14, MATCH(C333, BonusMatrix!$B$3:$B$14, 0), MATCH(F333, BonusMatrix!$C$2:$G$2, 0))</f>
        <v>1.7999999999999999E-2</v>
      </c>
      <c r="J333">
        <f t="shared" si="22"/>
        <v>1288.6199999999999</v>
      </c>
      <c r="K333">
        <f t="shared" si="23"/>
        <v>72878.62</v>
      </c>
    </row>
    <row r="334" spans="1:11" x14ac:dyDescent="0.3">
      <c r="A334" t="s">
        <v>353</v>
      </c>
      <c r="B334" t="s">
        <v>12</v>
      </c>
      <c r="C334" t="s">
        <v>61</v>
      </c>
      <c r="D334">
        <v>104900</v>
      </c>
      <c r="E334" t="s">
        <v>15</v>
      </c>
      <c r="F334" t="s">
        <v>14</v>
      </c>
      <c r="G334" t="str">
        <f t="shared" si="20"/>
        <v>Compliant</v>
      </c>
      <c r="H334" t="str">
        <f t="shared" si="21"/>
        <v>100000 - 109999</v>
      </c>
      <c r="I334">
        <f>INDEX(BonusMatrix!$C$3:$G$14, MATCH(C334, BonusMatrix!$B$3:$B$14, 0), MATCH(F334, BonusMatrix!$C$2:$G$2, 0))</f>
        <v>5.8000000000000003E-2</v>
      </c>
      <c r="J334">
        <f t="shared" si="22"/>
        <v>6084.2000000000007</v>
      </c>
      <c r="K334">
        <f t="shared" si="23"/>
        <v>110984.2</v>
      </c>
    </row>
    <row r="335" spans="1:11" x14ac:dyDescent="0.3">
      <c r="A335" t="s">
        <v>354</v>
      </c>
      <c r="B335" t="s">
        <v>12</v>
      </c>
      <c r="C335" t="s">
        <v>20</v>
      </c>
      <c r="D335">
        <v>33050</v>
      </c>
      <c r="E335" t="s">
        <v>15</v>
      </c>
      <c r="F335" t="s">
        <v>25</v>
      </c>
      <c r="G335" t="str">
        <f t="shared" si="20"/>
        <v>Non-Compliant</v>
      </c>
      <c r="H335" t="str">
        <f t="shared" si="21"/>
        <v>30000 - 39999</v>
      </c>
      <c r="I335">
        <f>INDEX(BonusMatrix!$C$3:$G$14, MATCH(C335, BonusMatrix!$B$3:$B$14, 0), MATCH(F335, BonusMatrix!$C$2:$G$2, 0))</f>
        <v>2.8000000000000001E-2</v>
      </c>
      <c r="J335">
        <f t="shared" si="22"/>
        <v>925.4</v>
      </c>
      <c r="K335">
        <f t="shared" si="23"/>
        <v>33975.4</v>
      </c>
    </row>
    <row r="336" spans="1:11" x14ac:dyDescent="0.3">
      <c r="A336" t="s">
        <v>108</v>
      </c>
      <c r="B336" t="s">
        <v>7</v>
      </c>
      <c r="C336" t="s">
        <v>61</v>
      </c>
      <c r="D336">
        <v>89610</v>
      </c>
      <c r="E336" t="s">
        <v>18</v>
      </c>
      <c r="F336" t="s">
        <v>10</v>
      </c>
      <c r="G336" t="str">
        <f t="shared" si="20"/>
        <v>Non-Compliant</v>
      </c>
      <c r="H336" t="str">
        <f t="shared" si="21"/>
        <v>80000 - 89999</v>
      </c>
      <c r="I336">
        <f>INDEX(BonusMatrix!$C$3:$G$14, MATCH(C336, BonusMatrix!$B$3:$B$14, 0), MATCH(F336, BonusMatrix!$C$2:$G$2, 0))</f>
        <v>9.9000000000000005E-2</v>
      </c>
      <c r="J336">
        <f t="shared" si="22"/>
        <v>8871.3900000000012</v>
      </c>
      <c r="K336">
        <f t="shared" si="23"/>
        <v>98481.39</v>
      </c>
    </row>
    <row r="337" spans="1:11" x14ac:dyDescent="0.3">
      <c r="A337" t="s">
        <v>355</v>
      </c>
      <c r="B337" t="s">
        <v>12</v>
      </c>
      <c r="C337" t="s">
        <v>33</v>
      </c>
      <c r="D337">
        <v>96920</v>
      </c>
      <c r="E337" t="s">
        <v>15</v>
      </c>
      <c r="F337" t="s">
        <v>47</v>
      </c>
      <c r="G337" t="str">
        <f t="shared" si="20"/>
        <v>Compliant</v>
      </c>
      <c r="H337" t="str">
        <f t="shared" si="21"/>
        <v>90000 - 99999</v>
      </c>
      <c r="I337">
        <f>INDEX(BonusMatrix!$C$3:$G$14, MATCH(C337, BonusMatrix!$B$3:$B$14, 0), MATCH(F337, BonusMatrix!$C$2:$G$2, 0))</f>
        <v>5.0000000000000001E-3</v>
      </c>
      <c r="J337">
        <f t="shared" si="22"/>
        <v>484.6</v>
      </c>
      <c r="K337">
        <f t="shared" si="23"/>
        <v>97404.6</v>
      </c>
    </row>
    <row r="338" spans="1:11" x14ac:dyDescent="0.3">
      <c r="A338" t="s">
        <v>356</v>
      </c>
      <c r="B338" t="s">
        <v>12</v>
      </c>
      <c r="C338" t="s">
        <v>49</v>
      </c>
      <c r="D338">
        <v>98400</v>
      </c>
      <c r="E338" t="s">
        <v>9</v>
      </c>
      <c r="F338" t="s">
        <v>25</v>
      </c>
      <c r="G338" t="str">
        <f t="shared" si="20"/>
        <v>Compliant</v>
      </c>
      <c r="H338" t="str">
        <f t="shared" si="21"/>
        <v>90000 - 99999</v>
      </c>
      <c r="I338">
        <f>INDEX(BonusMatrix!$C$3:$G$14, MATCH(C338, BonusMatrix!$B$3:$B$14, 0), MATCH(F338, BonusMatrix!$C$2:$G$2, 0))</f>
        <v>0.02</v>
      </c>
      <c r="J338">
        <f t="shared" si="22"/>
        <v>1968</v>
      </c>
      <c r="K338">
        <f t="shared" si="23"/>
        <v>100368</v>
      </c>
    </row>
    <row r="339" spans="1:11" x14ac:dyDescent="0.3">
      <c r="A339" t="s">
        <v>357</v>
      </c>
      <c r="B339" t="s">
        <v>12</v>
      </c>
      <c r="C339" t="s">
        <v>24</v>
      </c>
      <c r="D339">
        <v>50020</v>
      </c>
      <c r="E339" t="s">
        <v>15</v>
      </c>
      <c r="F339" t="s">
        <v>25</v>
      </c>
      <c r="G339" t="str">
        <f t="shared" si="20"/>
        <v>Non-Compliant</v>
      </c>
      <c r="H339" t="str">
        <f t="shared" si="21"/>
        <v>50000 - 59999</v>
      </c>
      <c r="I339">
        <f>INDEX(BonusMatrix!$C$3:$G$14, MATCH(C339, BonusMatrix!$B$3:$B$14, 0), MATCH(F339, BonusMatrix!$C$2:$G$2, 0))</f>
        <v>2.7E-2</v>
      </c>
      <c r="J339">
        <f t="shared" si="22"/>
        <v>1350.54</v>
      </c>
      <c r="K339">
        <f>K2</f>
        <v>95798.399999999994</v>
      </c>
    </row>
    <row r="340" spans="1:11" x14ac:dyDescent="0.3">
      <c r="A340" t="s">
        <v>358</v>
      </c>
      <c r="B340" t="s">
        <v>7</v>
      </c>
      <c r="C340" t="s">
        <v>38</v>
      </c>
      <c r="D340">
        <v>71210</v>
      </c>
      <c r="E340" t="s">
        <v>18</v>
      </c>
      <c r="F340" t="s">
        <v>25</v>
      </c>
      <c r="G340" t="str">
        <f t="shared" si="20"/>
        <v>Non-Compliant</v>
      </c>
      <c r="H340" t="str">
        <f t="shared" si="21"/>
        <v>70000 - 79999</v>
      </c>
      <c r="I340">
        <f>INDEX(BonusMatrix!$C$3:$G$14, MATCH(C340, BonusMatrix!$B$3:$B$14, 0), MATCH(F340, BonusMatrix!$C$2:$G$2, 0))</f>
        <v>0.04</v>
      </c>
      <c r="J340">
        <f t="shared" si="22"/>
        <v>2848.4</v>
      </c>
    </row>
    <row r="341" spans="1:11" x14ac:dyDescent="0.3">
      <c r="A341" t="s">
        <v>359</v>
      </c>
      <c r="B341" t="s">
        <v>7</v>
      </c>
      <c r="C341" t="s">
        <v>13</v>
      </c>
      <c r="D341">
        <v>53180</v>
      </c>
      <c r="E341" t="s">
        <v>18</v>
      </c>
      <c r="F341" t="s">
        <v>25</v>
      </c>
      <c r="G341" t="str">
        <f t="shared" si="20"/>
        <v>Non-Compliant</v>
      </c>
      <c r="H341" t="str">
        <f t="shared" si="21"/>
        <v>50000 - 59999</v>
      </c>
      <c r="I341">
        <f>INDEX(BonusMatrix!$C$3:$G$14, MATCH(C341, BonusMatrix!$B$3:$B$14, 0), MATCH(F341, BonusMatrix!$C$2:$G$2, 0))</f>
        <v>3.5000000000000003E-2</v>
      </c>
      <c r="J341">
        <f t="shared" si="22"/>
        <v>1861.3000000000002</v>
      </c>
    </row>
    <row r="342" spans="1:11" x14ac:dyDescent="0.3">
      <c r="A342" t="s">
        <v>360</v>
      </c>
      <c r="B342" t="s">
        <v>12</v>
      </c>
      <c r="C342" t="s">
        <v>24</v>
      </c>
      <c r="D342">
        <v>107020</v>
      </c>
      <c r="E342" t="s">
        <v>18</v>
      </c>
      <c r="F342" t="s">
        <v>25</v>
      </c>
      <c r="G342" t="str">
        <f t="shared" si="20"/>
        <v>Compliant</v>
      </c>
      <c r="H342" t="str">
        <f t="shared" si="21"/>
        <v>100000 - 109999</v>
      </c>
      <c r="I342">
        <f>INDEX(BonusMatrix!$C$3:$G$14, MATCH(C342, BonusMatrix!$B$3:$B$14, 0), MATCH(F342, BonusMatrix!$C$2:$G$2, 0))</f>
        <v>2.7E-2</v>
      </c>
      <c r="J342">
        <f t="shared" si="22"/>
        <v>2889.54</v>
      </c>
    </row>
    <row r="343" spans="1:11" x14ac:dyDescent="0.3">
      <c r="A343" t="s">
        <v>361</v>
      </c>
      <c r="B343" t="s">
        <v>12</v>
      </c>
      <c r="C343" t="s">
        <v>46</v>
      </c>
      <c r="D343">
        <v>58400</v>
      </c>
      <c r="E343" t="s">
        <v>9</v>
      </c>
      <c r="F343" t="s">
        <v>25</v>
      </c>
      <c r="G343" t="str">
        <f t="shared" si="20"/>
        <v>Non-Compliant</v>
      </c>
      <c r="H343" t="str">
        <f t="shared" si="21"/>
        <v>50000 - 59999</v>
      </c>
      <c r="I343">
        <f>INDEX(BonusMatrix!$C$3:$G$14, MATCH(C343, BonusMatrix!$B$3:$B$14, 0), MATCH(F343, BonusMatrix!$C$2:$G$2, 0))</f>
        <v>3.3000000000000002E-2</v>
      </c>
      <c r="J343">
        <f t="shared" si="22"/>
        <v>1927.2</v>
      </c>
    </row>
    <row r="344" spans="1:11" x14ac:dyDescent="0.3">
      <c r="A344" t="s">
        <v>362</v>
      </c>
      <c r="B344" t="s">
        <v>12</v>
      </c>
      <c r="C344" t="s">
        <v>49</v>
      </c>
      <c r="D344">
        <v>49000</v>
      </c>
      <c r="E344" t="s">
        <v>15</v>
      </c>
      <c r="F344" t="s">
        <v>14</v>
      </c>
      <c r="G344" t="str">
        <f t="shared" si="20"/>
        <v>Non-Compliant</v>
      </c>
      <c r="H344" t="str">
        <f t="shared" si="21"/>
        <v>40000 - 49999</v>
      </c>
      <c r="I344">
        <f>INDEX(BonusMatrix!$C$3:$G$14, MATCH(C344, BonusMatrix!$B$3:$B$14, 0), MATCH(F344, BonusMatrix!$C$2:$G$2, 0))</f>
        <v>5.8000000000000003E-2</v>
      </c>
      <c r="J344">
        <f t="shared" si="22"/>
        <v>2842</v>
      </c>
    </row>
    <row r="345" spans="1:11" x14ac:dyDescent="0.3">
      <c r="A345" t="s">
        <v>363</v>
      </c>
      <c r="B345" t="s">
        <v>12</v>
      </c>
      <c r="C345" t="s">
        <v>27</v>
      </c>
      <c r="D345">
        <v>85530</v>
      </c>
      <c r="E345" t="s">
        <v>18</v>
      </c>
      <c r="F345" t="s">
        <v>25</v>
      </c>
      <c r="G345" t="str">
        <f t="shared" si="20"/>
        <v>Non-Compliant</v>
      </c>
      <c r="H345" t="str">
        <f t="shared" si="21"/>
        <v>80000 - 89999</v>
      </c>
      <c r="I345">
        <f>INDEX(BonusMatrix!$C$3:$G$14, MATCH(C345, BonusMatrix!$B$3:$B$14, 0), MATCH(F345, BonusMatrix!$C$2:$G$2, 0))</f>
        <v>2.3E-2</v>
      </c>
      <c r="J345">
        <f t="shared" si="22"/>
        <v>1967.19</v>
      </c>
    </row>
    <row r="346" spans="1:11" x14ac:dyDescent="0.3">
      <c r="A346" t="s">
        <v>364</v>
      </c>
      <c r="B346" t="s">
        <v>7</v>
      </c>
      <c r="C346" t="s">
        <v>38</v>
      </c>
      <c r="D346">
        <v>53950</v>
      </c>
      <c r="E346" t="s">
        <v>9</v>
      </c>
      <c r="F346" t="s">
        <v>21</v>
      </c>
      <c r="G346" t="str">
        <f t="shared" si="20"/>
        <v>Non-Compliant</v>
      </c>
      <c r="H346" t="str">
        <f t="shared" si="21"/>
        <v>50000 - 59999</v>
      </c>
      <c r="I346">
        <f>INDEX(BonusMatrix!$C$3:$G$14, MATCH(C346, BonusMatrix!$B$3:$B$14, 0), MATCH(F346, BonusMatrix!$C$2:$G$2, 0))</f>
        <v>1.9E-2</v>
      </c>
      <c r="J346">
        <f t="shared" si="22"/>
        <v>1025.05</v>
      </c>
    </row>
    <row r="347" spans="1:11" x14ac:dyDescent="0.3">
      <c r="A347" t="s">
        <v>365</v>
      </c>
      <c r="B347" t="s">
        <v>7</v>
      </c>
      <c r="C347" t="s">
        <v>27</v>
      </c>
      <c r="D347">
        <v>41140</v>
      </c>
      <c r="E347" t="s">
        <v>9</v>
      </c>
      <c r="F347" t="s">
        <v>25</v>
      </c>
      <c r="G347" t="str">
        <f t="shared" si="20"/>
        <v>Non-Compliant</v>
      </c>
      <c r="H347" t="str">
        <f t="shared" si="21"/>
        <v>40000 - 49999</v>
      </c>
      <c r="I347">
        <f>INDEX(BonusMatrix!$C$3:$G$14, MATCH(C347, BonusMatrix!$B$3:$B$14, 0), MATCH(F347, BonusMatrix!$C$2:$G$2, 0))</f>
        <v>2.3E-2</v>
      </c>
      <c r="J347">
        <f t="shared" si="22"/>
        <v>946.22</v>
      </c>
    </row>
    <row r="348" spans="1:11" x14ac:dyDescent="0.3">
      <c r="A348" t="s">
        <v>366</v>
      </c>
      <c r="B348" t="s">
        <v>7</v>
      </c>
      <c r="C348" t="s">
        <v>49</v>
      </c>
      <c r="D348">
        <v>49920</v>
      </c>
      <c r="E348" t="s">
        <v>18</v>
      </c>
      <c r="F348" t="s">
        <v>25</v>
      </c>
      <c r="G348" t="str">
        <f t="shared" si="20"/>
        <v>Non-Compliant</v>
      </c>
      <c r="H348" t="str">
        <f t="shared" si="21"/>
        <v>40000 - 49999</v>
      </c>
      <c r="I348">
        <f>INDEX(BonusMatrix!$C$3:$G$14, MATCH(C348, BonusMatrix!$B$3:$B$14, 0), MATCH(F348, BonusMatrix!$C$2:$G$2, 0))</f>
        <v>0.02</v>
      </c>
      <c r="J348">
        <f t="shared" si="22"/>
        <v>998.4</v>
      </c>
    </row>
    <row r="349" spans="1:11" x14ac:dyDescent="0.3">
      <c r="A349" t="s">
        <v>367</v>
      </c>
      <c r="B349" t="s">
        <v>12</v>
      </c>
      <c r="C349" t="s">
        <v>46</v>
      </c>
      <c r="D349">
        <v>39700</v>
      </c>
      <c r="E349" t="s">
        <v>9</v>
      </c>
      <c r="F349" t="s">
        <v>25</v>
      </c>
      <c r="G349" t="str">
        <f t="shared" si="20"/>
        <v>Non-Compliant</v>
      </c>
      <c r="H349" t="str">
        <f t="shared" si="21"/>
        <v>30000 - 39999</v>
      </c>
      <c r="I349">
        <f>INDEX(BonusMatrix!$C$3:$G$14, MATCH(C349, BonusMatrix!$B$3:$B$14, 0), MATCH(F349, BonusMatrix!$C$2:$G$2, 0))</f>
        <v>3.3000000000000002E-2</v>
      </c>
      <c r="J349">
        <f t="shared" si="22"/>
        <v>1310.1000000000001</v>
      </c>
    </row>
    <row r="350" spans="1:11" x14ac:dyDescent="0.3">
      <c r="A350" t="s">
        <v>368</v>
      </c>
      <c r="B350" t="s">
        <v>7</v>
      </c>
      <c r="C350" t="s">
        <v>8</v>
      </c>
      <c r="D350">
        <v>53540</v>
      </c>
      <c r="E350" t="s">
        <v>15</v>
      </c>
      <c r="F350" t="s">
        <v>21</v>
      </c>
      <c r="G350" t="str">
        <f t="shared" si="20"/>
        <v>Non-Compliant</v>
      </c>
      <c r="H350" t="str">
        <f t="shared" si="21"/>
        <v>50000 - 59999</v>
      </c>
      <c r="I350">
        <f>INDEX(BonusMatrix!$C$3:$G$14, MATCH(C350, BonusMatrix!$B$3:$B$14, 0), MATCH(F350, BonusMatrix!$C$2:$G$2, 0))</f>
        <v>1.2E-2</v>
      </c>
      <c r="J350">
        <f t="shared" si="22"/>
        <v>642.48</v>
      </c>
    </row>
    <row r="351" spans="1:11" x14ac:dyDescent="0.3">
      <c r="A351" t="s">
        <v>369</v>
      </c>
      <c r="B351" t="s">
        <v>12</v>
      </c>
      <c r="C351" t="s">
        <v>61</v>
      </c>
      <c r="D351">
        <v>43900</v>
      </c>
      <c r="E351" t="s">
        <v>18</v>
      </c>
      <c r="F351" t="s">
        <v>14</v>
      </c>
      <c r="G351" t="str">
        <f t="shared" si="20"/>
        <v>Non-Compliant</v>
      </c>
      <c r="H351" t="str">
        <f t="shared" si="21"/>
        <v>40000 - 49999</v>
      </c>
      <c r="I351">
        <f>INDEX(BonusMatrix!$C$3:$G$14, MATCH(C351, BonusMatrix!$B$3:$B$14, 0), MATCH(F351, BonusMatrix!$C$2:$G$2, 0))</f>
        <v>5.8000000000000003E-2</v>
      </c>
      <c r="J351">
        <f t="shared" si="22"/>
        <v>2546.2000000000003</v>
      </c>
    </row>
    <row r="352" spans="1:11" x14ac:dyDescent="0.3">
      <c r="A352" t="s">
        <v>370</v>
      </c>
      <c r="B352" t="s">
        <v>7</v>
      </c>
      <c r="C352" t="s">
        <v>24</v>
      </c>
      <c r="D352">
        <v>29420</v>
      </c>
      <c r="E352" t="s">
        <v>18</v>
      </c>
      <c r="F352" t="s">
        <v>25</v>
      </c>
      <c r="G352" t="str">
        <f t="shared" si="20"/>
        <v>Non-Compliant</v>
      </c>
      <c r="H352" t="str">
        <f t="shared" si="21"/>
        <v>20000 - 29999</v>
      </c>
      <c r="I352">
        <f>INDEX(BonusMatrix!$C$3:$G$14, MATCH(C352, BonusMatrix!$B$3:$B$14, 0), MATCH(F352, BonusMatrix!$C$2:$G$2, 0))</f>
        <v>2.7E-2</v>
      </c>
      <c r="J352">
        <f t="shared" si="22"/>
        <v>794.34</v>
      </c>
    </row>
    <row r="353" spans="1:10" x14ac:dyDescent="0.3">
      <c r="A353" t="s">
        <v>371</v>
      </c>
      <c r="B353" t="s">
        <v>12</v>
      </c>
      <c r="C353" t="s">
        <v>17</v>
      </c>
      <c r="D353">
        <v>58280</v>
      </c>
      <c r="E353" t="s">
        <v>15</v>
      </c>
      <c r="F353" t="s">
        <v>25</v>
      </c>
      <c r="G353" t="str">
        <f t="shared" si="20"/>
        <v>Non-Compliant</v>
      </c>
      <c r="H353" t="str">
        <f t="shared" si="21"/>
        <v>50000 - 59999</v>
      </c>
      <c r="I353">
        <f>INDEX(BonusMatrix!$C$3:$G$14, MATCH(C353, BonusMatrix!$B$3:$B$14, 0), MATCH(F353, BonusMatrix!$C$2:$G$2, 0))</f>
        <v>2.1000000000000001E-2</v>
      </c>
      <c r="J353">
        <f t="shared" si="22"/>
        <v>1223.8800000000001</v>
      </c>
    </row>
    <row r="354" spans="1:10" x14ac:dyDescent="0.3">
      <c r="A354" t="s">
        <v>372</v>
      </c>
      <c r="B354" t="s">
        <v>12</v>
      </c>
      <c r="C354" t="s">
        <v>46</v>
      </c>
      <c r="D354">
        <v>67980</v>
      </c>
      <c r="E354" t="s">
        <v>9</v>
      </c>
      <c r="F354" t="s">
        <v>25</v>
      </c>
      <c r="G354" t="str">
        <f t="shared" si="20"/>
        <v>Non-Compliant</v>
      </c>
      <c r="H354" t="str">
        <f t="shared" si="21"/>
        <v>60000 - 69999</v>
      </c>
      <c r="I354">
        <f>INDEX(BonusMatrix!$C$3:$G$14, MATCH(C354, BonusMatrix!$B$3:$B$14, 0), MATCH(F354, BonusMatrix!$C$2:$G$2, 0))</f>
        <v>3.3000000000000002E-2</v>
      </c>
      <c r="J354">
        <f t="shared" si="22"/>
        <v>2243.34</v>
      </c>
    </row>
    <row r="355" spans="1:10" x14ac:dyDescent="0.3">
      <c r="A355" t="s">
        <v>373</v>
      </c>
      <c r="B355" t="s">
        <v>7</v>
      </c>
      <c r="C355" t="s">
        <v>17</v>
      </c>
      <c r="D355">
        <v>49760</v>
      </c>
      <c r="E355" t="s">
        <v>15</v>
      </c>
      <c r="F355" t="s">
        <v>10</v>
      </c>
      <c r="G355" t="str">
        <f t="shared" si="20"/>
        <v>Non-Compliant</v>
      </c>
      <c r="H355" t="str">
        <f t="shared" si="21"/>
        <v>40000 - 49999</v>
      </c>
      <c r="I355">
        <f>INDEX(BonusMatrix!$C$3:$G$14, MATCH(C355, BonusMatrix!$B$3:$B$14, 0), MATCH(F355, BonusMatrix!$C$2:$G$2, 0))</f>
        <v>6.4000000000000001E-2</v>
      </c>
      <c r="J355">
        <f t="shared" si="22"/>
        <v>3184.64</v>
      </c>
    </row>
    <row r="356" spans="1:10" x14ac:dyDescent="0.3">
      <c r="A356" t="s">
        <v>374</v>
      </c>
      <c r="B356" t="s">
        <v>7</v>
      </c>
      <c r="C356" t="s">
        <v>27</v>
      </c>
      <c r="D356">
        <v>69910</v>
      </c>
      <c r="E356" t="s">
        <v>18</v>
      </c>
      <c r="F356" t="s">
        <v>14</v>
      </c>
      <c r="G356" t="str">
        <f t="shared" si="20"/>
        <v>Non-Compliant</v>
      </c>
      <c r="H356" t="str">
        <f t="shared" si="21"/>
        <v>60000 - 69999</v>
      </c>
      <c r="I356">
        <f>INDEX(BonusMatrix!$C$3:$G$14, MATCH(C356, BonusMatrix!$B$3:$B$14, 0), MATCH(F356, BonusMatrix!$C$2:$G$2, 0))</f>
        <v>5.2999999999999999E-2</v>
      </c>
      <c r="J356">
        <f t="shared" si="22"/>
        <v>3705.23</v>
      </c>
    </row>
    <row r="357" spans="1:10" x14ac:dyDescent="0.3">
      <c r="A357" t="s">
        <v>375</v>
      </c>
      <c r="B357" t="s">
        <v>7</v>
      </c>
      <c r="C357" t="s">
        <v>38</v>
      </c>
      <c r="D357">
        <v>112370</v>
      </c>
      <c r="E357" t="s">
        <v>18</v>
      </c>
      <c r="F357" t="s">
        <v>25</v>
      </c>
      <c r="G357" t="str">
        <f t="shared" si="20"/>
        <v>Compliant</v>
      </c>
      <c r="H357" t="str">
        <f t="shared" si="21"/>
        <v>110000 - 119999</v>
      </c>
      <c r="I357">
        <f>INDEX(BonusMatrix!$C$3:$G$14, MATCH(C357, BonusMatrix!$B$3:$B$14, 0), MATCH(F357, BonusMatrix!$C$2:$G$2, 0))</f>
        <v>0.04</v>
      </c>
      <c r="J357">
        <f t="shared" si="22"/>
        <v>4494.8</v>
      </c>
    </row>
    <row r="358" spans="1:10" x14ac:dyDescent="0.3">
      <c r="A358" t="s">
        <v>376</v>
      </c>
      <c r="B358" t="s">
        <v>7</v>
      </c>
      <c r="C358" t="s">
        <v>17</v>
      </c>
      <c r="D358">
        <v>28580</v>
      </c>
      <c r="E358" t="s">
        <v>15</v>
      </c>
      <c r="F358" t="s">
        <v>25</v>
      </c>
      <c r="G358" t="str">
        <f t="shared" si="20"/>
        <v>Non-Compliant</v>
      </c>
      <c r="H358" t="str">
        <f t="shared" si="21"/>
        <v>20000 - 29999</v>
      </c>
      <c r="I358">
        <f>INDEX(BonusMatrix!$C$3:$G$14, MATCH(C358, BonusMatrix!$B$3:$B$14, 0), MATCH(F358, BonusMatrix!$C$2:$G$2, 0))</f>
        <v>2.1000000000000001E-2</v>
      </c>
      <c r="J358">
        <f t="shared" si="22"/>
        <v>600.18000000000006</v>
      </c>
    </row>
    <row r="359" spans="1:10" x14ac:dyDescent="0.3">
      <c r="A359" t="s">
        <v>377</v>
      </c>
      <c r="B359" t="s">
        <v>7</v>
      </c>
      <c r="C359" t="s">
        <v>49</v>
      </c>
      <c r="D359">
        <v>43590</v>
      </c>
      <c r="E359" t="s">
        <v>15</v>
      </c>
      <c r="F359" t="s">
        <v>21</v>
      </c>
      <c r="G359" t="str">
        <f t="shared" si="20"/>
        <v>Non-Compliant</v>
      </c>
      <c r="H359" t="str">
        <f t="shared" si="21"/>
        <v>40000 - 49999</v>
      </c>
      <c r="I359">
        <f>INDEX(BonusMatrix!$C$3:$G$14, MATCH(C359, BonusMatrix!$B$3:$B$14, 0), MATCH(F359, BonusMatrix!$C$2:$G$2, 0))</f>
        <v>1.2E-2</v>
      </c>
      <c r="J359">
        <f t="shared" si="22"/>
        <v>523.08000000000004</v>
      </c>
    </row>
    <row r="360" spans="1:10" x14ac:dyDescent="0.3">
      <c r="A360" t="s">
        <v>126</v>
      </c>
      <c r="B360" t="s">
        <v>7</v>
      </c>
      <c r="C360" t="s">
        <v>38</v>
      </c>
      <c r="D360">
        <v>88330</v>
      </c>
      <c r="E360" t="s">
        <v>18</v>
      </c>
      <c r="F360" t="s">
        <v>14</v>
      </c>
      <c r="G360" t="str">
        <f t="shared" si="20"/>
        <v>Non-Compliant</v>
      </c>
      <c r="H360" t="str">
        <f t="shared" si="21"/>
        <v>80000 - 89999</v>
      </c>
      <c r="I360">
        <f>INDEX(BonusMatrix!$C$3:$G$14, MATCH(C360, BonusMatrix!$B$3:$B$14, 0), MATCH(F360, BonusMatrix!$C$2:$G$2, 0))</f>
        <v>5.8999999999999997E-2</v>
      </c>
      <c r="J360">
        <f t="shared" si="22"/>
        <v>5211.4699999999993</v>
      </c>
    </row>
    <row r="361" spans="1:10" x14ac:dyDescent="0.3">
      <c r="A361" t="s">
        <v>378</v>
      </c>
      <c r="B361" t="s">
        <v>845</v>
      </c>
      <c r="C361" t="s">
        <v>38</v>
      </c>
      <c r="D361">
        <v>78840</v>
      </c>
      <c r="E361" t="s">
        <v>9</v>
      </c>
      <c r="F361" t="s">
        <v>25</v>
      </c>
      <c r="G361" t="str">
        <f t="shared" si="20"/>
        <v>Non-Compliant</v>
      </c>
      <c r="H361" t="str">
        <f t="shared" si="21"/>
        <v>70000 - 79999</v>
      </c>
      <c r="I361">
        <f>INDEX(BonusMatrix!$C$3:$G$14, MATCH(C361, BonusMatrix!$B$3:$B$14, 0), MATCH(F361, BonusMatrix!$C$2:$G$2, 0))</f>
        <v>0.04</v>
      </c>
      <c r="J361">
        <f t="shared" si="22"/>
        <v>3153.6</v>
      </c>
    </row>
    <row r="362" spans="1:10" x14ac:dyDescent="0.3">
      <c r="A362" t="s">
        <v>379</v>
      </c>
      <c r="B362" t="s">
        <v>7</v>
      </c>
      <c r="C362" t="s">
        <v>27</v>
      </c>
      <c r="D362">
        <v>77100</v>
      </c>
      <c r="E362" t="s">
        <v>18</v>
      </c>
      <c r="F362" t="s">
        <v>14</v>
      </c>
      <c r="G362" t="str">
        <f t="shared" si="20"/>
        <v>Non-Compliant</v>
      </c>
      <c r="H362" t="str">
        <f t="shared" si="21"/>
        <v>70000 - 79999</v>
      </c>
      <c r="I362">
        <f>INDEX(BonusMatrix!$C$3:$G$14, MATCH(C362, BonusMatrix!$B$3:$B$14, 0), MATCH(F362, BonusMatrix!$C$2:$G$2, 0))</f>
        <v>5.2999999999999999E-2</v>
      </c>
      <c r="J362">
        <f t="shared" si="22"/>
        <v>4086.2999999999997</v>
      </c>
    </row>
    <row r="363" spans="1:10" x14ac:dyDescent="0.3">
      <c r="A363" t="s">
        <v>380</v>
      </c>
      <c r="B363" t="s">
        <v>12</v>
      </c>
      <c r="C363" t="s">
        <v>61</v>
      </c>
      <c r="D363">
        <v>66020</v>
      </c>
      <c r="E363" t="s">
        <v>9</v>
      </c>
      <c r="F363" t="s">
        <v>10</v>
      </c>
      <c r="G363" t="str">
        <f t="shared" si="20"/>
        <v>Non-Compliant</v>
      </c>
      <c r="H363" t="str">
        <f t="shared" si="21"/>
        <v>60000 - 69999</v>
      </c>
      <c r="I363">
        <f>INDEX(BonusMatrix!$C$3:$G$14, MATCH(C363, BonusMatrix!$B$3:$B$14, 0), MATCH(F363, BonusMatrix!$C$2:$G$2, 0))</f>
        <v>9.9000000000000005E-2</v>
      </c>
      <c r="J363">
        <f t="shared" si="22"/>
        <v>6535.9800000000005</v>
      </c>
    </row>
    <row r="364" spans="1:10" x14ac:dyDescent="0.3">
      <c r="A364" t="s">
        <v>381</v>
      </c>
      <c r="B364" t="s">
        <v>12</v>
      </c>
      <c r="C364" t="s">
        <v>20</v>
      </c>
      <c r="D364">
        <v>70930</v>
      </c>
      <c r="E364" t="s">
        <v>18</v>
      </c>
      <c r="F364" t="s">
        <v>25</v>
      </c>
      <c r="G364" t="str">
        <f t="shared" si="20"/>
        <v>Non-Compliant</v>
      </c>
      <c r="H364" t="str">
        <f t="shared" si="21"/>
        <v>70000 - 79999</v>
      </c>
      <c r="I364">
        <f>INDEX(BonusMatrix!$C$3:$G$14, MATCH(C364, BonusMatrix!$B$3:$B$14, 0), MATCH(F364, BonusMatrix!$C$2:$G$2, 0))</f>
        <v>2.8000000000000001E-2</v>
      </c>
      <c r="J364">
        <f t="shared" si="22"/>
        <v>1986.04</v>
      </c>
    </row>
    <row r="365" spans="1:10" x14ac:dyDescent="0.3">
      <c r="A365" t="s">
        <v>382</v>
      </c>
      <c r="B365" t="s">
        <v>7</v>
      </c>
      <c r="C365" t="s">
        <v>17</v>
      </c>
      <c r="D365">
        <v>40980</v>
      </c>
      <c r="E365" t="s">
        <v>18</v>
      </c>
      <c r="F365" t="s">
        <v>47</v>
      </c>
      <c r="G365" t="str">
        <f t="shared" si="20"/>
        <v>Non-Compliant</v>
      </c>
      <c r="H365" t="str">
        <f t="shared" si="21"/>
        <v>40000 - 49999</v>
      </c>
      <c r="I365">
        <f>INDEX(BonusMatrix!$C$3:$G$14, MATCH(C365, BonusMatrix!$B$3:$B$14, 0), MATCH(F365, BonusMatrix!$C$2:$G$2, 0))</f>
        <v>5.0000000000000001E-3</v>
      </c>
      <c r="J365">
        <f t="shared" si="22"/>
        <v>204.9</v>
      </c>
    </row>
    <row r="366" spans="1:10" x14ac:dyDescent="0.3">
      <c r="A366" t="s">
        <v>383</v>
      </c>
      <c r="B366" t="s">
        <v>7</v>
      </c>
      <c r="C366" t="s">
        <v>61</v>
      </c>
      <c r="D366">
        <v>48980</v>
      </c>
      <c r="E366" t="s">
        <v>18</v>
      </c>
      <c r="F366" t="s">
        <v>47</v>
      </c>
      <c r="G366" t="str">
        <f t="shared" si="20"/>
        <v>Non-Compliant</v>
      </c>
      <c r="H366" t="str">
        <f t="shared" si="21"/>
        <v>40000 - 49999</v>
      </c>
      <c r="I366">
        <f>INDEX(BonusMatrix!$C$3:$G$14, MATCH(C366, BonusMatrix!$B$3:$B$14, 0), MATCH(F366, BonusMatrix!$C$2:$G$2, 0))</f>
        <v>5.0000000000000001E-3</v>
      </c>
      <c r="J366">
        <f t="shared" si="22"/>
        <v>244.9</v>
      </c>
    </row>
    <row r="367" spans="1:10" x14ac:dyDescent="0.3">
      <c r="A367" t="s">
        <v>384</v>
      </c>
      <c r="B367" t="s">
        <v>7</v>
      </c>
      <c r="C367" t="s">
        <v>38</v>
      </c>
      <c r="D367">
        <v>110820</v>
      </c>
      <c r="E367" t="s">
        <v>18</v>
      </c>
      <c r="F367" t="s">
        <v>14</v>
      </c>
      <c r="G367" t="str">
        <f t="shared" ref="G367:G426" si="24">IF(D367&gt;=90000, "Compliant", "Non-Compliant")</f>
        <v>Compliant</v>
      </c>
      <c r="H367" t="str">
        <f t="shared" ref="H367:H426" si="25">INT(D367/10000)*10000 &amp; " - " &amp; (INT(D367/10000)*10000 + 9999)</f>
        <v>110000 - 119999</v>
      </c>
      <c r="I367">
        <f>INDEX(BonusMatrix!$C$3:$G$14, MATCH(C367, BonusMatrix!$B$3:$B$14, 0), MATCH(F367, BonusMatrix!$C$2:$G$2, 0))</f>
        <v>5.8999999999999997E-2</v>
      </c>
      <c r="J367">
        <f t="shared" si="22"/>
        <v>6538.38</v>
      </c>
    </row>
    <row r="368" spans="1:10" x14ac:dyDescent="0.3">
      <c r="A368" t="s">
        <v>385</v>
      </c>
      <c r="B368" t="s">
        <v>12</v>
      </c>
      <c r="C368" t="s">
        <v>30</v>
      </c>
      <c r="D368">
        <v>61690</v>
      </c>
      <c r="E368" t="s">
        <v>15</v>
      </c>
      <c r="F368" t="s">
        <v>14</v>
      </c>
      <c r="G368" t="str">
        <f t="shared" si="24"/>
        <v>Non-Compliant</v>
      </c>
      <c r="H368" t="str">
        <f t="shared" si="25"/>
        <v>60000 - 69999</v>
      </c>
      <c r="I368">
        <f>INDEX(BonusMatrix!$C$3:$G$14, MATCH(C368, BonusMatrix!$B$3:$B$14, 0), MATCH(F368, BonusMatrix!$C$2:$G$2, 0))</f>
        <v>0.05</v>
      </c>
      <c r="J368">
        <f t="shared" si="22"/>
        <v>3084.5</v>
      </c>
    </row>
    <row r="369" spans="1:10" x14ac:dyDescent="0.3">
      <c r="A369" t="s">
        <v>386</v>
      </c>
      <c r="B369" t="s">
        <v>845</v>
      </c>
      <c r="C369" t="s">
        <v>20</v>
      </c>
      <c r="D369">
        <v>104800</v>
      </c>
      <c r="E369" t="s">
        <v>9</v>
      </c>
      <c r="F369" t="s">
        <v>25</v>
      </c>
      <c r="G369" t="str">
        <f t="shared" si="24"/>
        <v>Compliant</v>
      </c>
      <c r="H369" t="str">
        <f t="shared" si="25"/>
        <v>100000 - 109999</v>
      </c>
      <c r="I369">
        <f>INDEX(BonusMatrix!$C$3:$G$14, MATCH(C369, BonusMatrix!$B$3:$B$14, 0), MATCH(F369, BonusMatrix!$C$2:$G$2, 0))</f>
        <v>2.8000000000000001E-2</v>
      </c>
      <c r="J369">
        <f t="shared" si="22"/>
        <v>2934.4</v>
      </c>
    </row>
    <row r="370" spans="1:10" x14ac:dyDescent="0.3">
      <c r="A370" t="s">
        <v>387</v>
      </c>
      <c r="B370" t="s">
        <v>7</v>
      </c>
      <c r="C370" t="s">
        <v>49</v>
      </c>
      <c r="D370">
        <v>56280</v>
      </c>
      <c r="E370" t="s">
        <v>18</v>
      </c>
      <c r="F370" t="s">
        <v>21</v>
      </c>
      <c r="G370" t="str">
        <f t="shared" si="24"/>
        <v>Non-Compliant</v>
      </c>
      <c r="H370" t="str">
        <f t="shared" si="25"/>
        <v>50000 - 59999</v>
      </c>
      <c r="I370">
        <f>INDEX(BonusMatrix!$C$3:$G$14, MATCH(C370, BonusMatrix!$B$3:$B$14, 0), MATCH(F370, BonusMatrix!$C$2:$G$2, 0))</f>
        <v>1.2E-2</v>
      </c>
      <c r="J370">
        <f t="shared" si="22"/>
        <v>675.36</v>
      </c>
    </row>
    <row r="371" spans="1:10" x14ac:dyDescent="0.3">
      <c r="A371" t="s">
        <v>388</v>
      </c>
      <c r="B371" t="s">
        <v>7</v>
      </c>
      <c r="C371" t="s">
        <v>13</v>
      </c>
      <c r="D371">
        <v>88380</v>
      </c>
      <c r="E371" t="s">
        <v>18</v>
      </c>
      <c r="F371" t="s">
        <v>14</v>
      </c>
      <c r="G371" t="str">
        <f t="shared" si="24"/>
        <v>Non-Compliant</v>
      </c>
      <c r="H371" t="str">
        <f t="shared" si="25"/>
        <v>80000 - 89999</v>
      </c>
      <c r="I371">
        <f>INDEX(BonusMatrix!$C$3:$G$14, MATCH(C371, BonusMatrix!$B$3:$B$14, 0), MATCH(F371, BonusMatrix!$C$2:$G$2, 0))</f>
        <v>4.2999999999999997E-2</v>
      </c>
      <c r="J371">
        <f t="shared" si="22"/>
        <v>3800.3399999999997</v>
      </c>
    </row>
    <row r="372" spans="1:10" x14ac:dyDescent="0.3">
      <c r="A372" t="s">
        <v>389</v>
      </c>
      <c r="B372" t="s">
        <v>7</v>
      </c>
      <c r="C372" t="s">
        <v>13</v>
      </c>
      <c r="D372">
        <v>52590</v>
      </c>
      <c r="E372" t="s">
        <v>9</v>
      </c>
      <c r="F372" t="s">
        <v>14</v>
      </c>
      <c r="G372" t="str">
        <f t="shared" si="24"/>
        <v>Non-Compliant</v>
      </c>
      <c r="H372" t="str">
        <f t="shared" si="25"/>
        <v>50000 - 59999</v>
      </c>
      <c r="I372">
        <f>INDEX(BonusMatrix!$C$3:$G$14, MATCH(C372, BonusMatrix!$B$3:$B$14, 0), MATCH(F372, BonusMatrix!$C$2:$G$2, 0))</f>
        <v>4.2999999999999997E-2</v>
      </c>
      <c r="J372">
        <f t="shared" si="22"/>
        <v>2261.37</v>
      </c>
    </row>
    <row r="373" spans="1:10" x14ac:dyDescent="0.3">
      <c r="A373" t="s">
        <v>390</v>
      </c>
      <c r="B373" t="s">
        <v>7</v>
      </c>
      <c r="C373" t="s">
        <v>27</v>
      </c>
      <c r="D373">
        <v>47650</v>
      </c>
      <c r="E373" t="s">
        <v>15</v>
      </c>
      <c r="F373" t="s">
        <v>21</v>
      </c>
      <c r="G373" t="str">
        <f t="shared" si="24"/>
        <v>Non-Compliant</v>
      </c>
      <c r="H373" t="str">
        <f t="shared" si="25"/>
        <v>40000 - 49999</v>
      </c>
      <c r="I373">
        <f>INDEX(BonusMatrix!$C$3:$G$14, MATCH(C373, BonusMatrix!$B$3:$B$14, 0), MATCH(F373, BonusMatrix!$C$2:$G$2, 0))</f>
        <v>1.4999999999999999E-2</v>
      </c>
      <c r="J373">
        <f t="shared" si="22"/>
        <v>714.75</v>
      </c>
    </row>
    <row r="374" spans="1:10" x14ac:dyDescent="0.3">
      <c r="A374" t="s">
        <v>391</v>
      </c>
      <c r="B374" t="s">
        <v>12</v>
      </c>
      <c r="C374" t="s">
        <v>8</v>
      </c>
      <c r="D374">
        <v>72350</v>
      </c>
      <c r="E374" t="s">
        <v>15</v>
      </c>
      <c r="F374" t="s">
        <v>14</v>
      </c>
      <c r="G374" t="str">
        <f t="shared" si="24"/>
        <v>Non-Compliant</v>
      </c>
      <c r="H374" t="str">
        <f t="shared" si="25"/>
        <v>70000 - 79999</v>
      </c>
      <c r="I374">
        <f>INDEX(BonusMatrix!$C$3:$G$14, MATCH(C374, BonusMatrix!$B$3:$B$14, 0), MATCH(F374, BonusMatrix!$C$2:$G$2, 0))</f>
        <v>5.0999999999999997E-2</v>
      </c>
      <c r="J374">
        <f t="shared" si="22"/>
        <v>3689.85</v>
      </c>
    </row>
    <row r="375" spans="1:10" x14ac:dyDescent="0.3">
      <c r="A375" t="s">
        <v>392</v>
      </c>
      <c r="B375" t="s">
        <v>12</v>
      </c>
      <c r="C375" t="s">
        <v>49</v>
      </c>
      <c r="D375">
        <v>39940</v>
      </c>
      <c r="E375" t="s">
        <v>9</v>
      </c>
      <c r="F375" t="s">
        <v>25</v>
      </c>
      <c r="G375" t="str">
        <f t="shared" si="24"/>
        <v>Non-Compliant</v>
      </c>
      <c r="H375" t="str">
        <f t="shared" si="25"/>
        <v>30000 - 39999</v>
      </c>
      <c r="I375">
        <f>INDEX(BonusMatrix!$C$3:$G$14, MATCH(C375, BonusMatrix!$B$3:$B$14, 0), MATCH(F375, BonusMatrix!$C$2:$G$2, 0))</f>
        <v>0.02</v>
      </c>
      <c r="J375">
        <f t="shared" si="22"/>
        <v>798.80000000000007</v>
      </c>
    </row>
    <row r="376" spans="1:10" x14ac:dyDescent="0.3">
      <c r="A376" t="s">
        <v>393</v>
      </c>
      <c r="B376" t="s">
        <v>7</v>
      </c>
      <c r="C376" t="s">
        <v>46</v>
      </c>
      <c r="D376">
        <v>28130</v>
      </c>
      <c r="E376" t="s">
        <v>15</v>
      </c>
      <c r="F376" t="s">
        <v>21</v>
      </c>
      <c r="G376" t="str">
        <f t="shared" si="24"/>
        <v>Non-Compliant</v>
      </c>
      <c r="H376" t="str">
        <f t="shared" si="25"/>
        <v>20000 - 29999</v>
      </c>
      <c r="I376">
        <f>INDEX(BonusMatrix!$C$3:$G$14, MATCH(C376, BonusMatrix!$B$3:$B$14, 0), MATCH(F376, BonusMatrix!$C$2:$G$2, 0))</f>
        <v>0.02</v>
      </c>
      <c r="J376">
        <f t="shared" si="22"/>
        <v>562.6</v>
      </c>
    </row>
    <row r="377" spans="1:10" x14ac:dyDescent="0.3">
      <c r="A377" t="s">
        <v>394</v>
      </c>
      <c r="B377" t="s">
        <v>845</v>
      </c>
      <c r="C377" t="s">
        <v>13</v>
      </c>
      <c r="D377">
        <v>69460</v>
      </c>
      <c r="E377" t="s">
        <v>15</v>
      </c>
      <c r="F377" t="s">
        <v>10</v>
      </c>
      <c r="G377" t="str">
        <f t="shared" si="24"/>
        <v>Non-Compliant</v>
      </c>
      <c r="H377" t="str">
        <f t="shared" si="25"/>
        <v>60000 - 69999</v>
      </c>
      <c r="I377">
        <f>INDEX(BonusMatrix!$C$3:$G$14, MATCH(C377, BonusMatrix!$B$3:$B$14, 0), MATCH(F377, BonusMatrix!$C$2:$G$2, 0))</f>
        <v>6.0999999999999999E-2</v>
      </c>
      <c r="J377">
        <f t="shared" si="22"/>
        <v>4237.0599999999995</v>
      </c>
    </row>
    <row r="378" spans="1:10" x14ac:dyDescent="0.3">
      <c r="A378" t="s">
        <v>395</v>
      </c>
      <c r="B378" t="s">
        <v>7</v>
      </c>
      <c r="C378" t="s">
        <v>27</v>
      </c>
      <c r="D378">
        <v>109030</v>
      </c>
      <c r="E378" t="s">
        <v>15</v>
      </c>
      <c r="F378" t="s">
        <v>10</v>
      </c>
      <c r="G378" t="str">
        <f t="shared" si="24"/>
        <v>Compliant</v>
      </c>
      <c r="H378" t="str">
        <f t="shared" si="25"/>
        <v>100000 - 109999</v>
      </c>
      <c r="I378">
        <f>INDEX(BonusMatrix!$C$3:$G$14, MATCH(C378, BonusMatrix!$B$3:$B$14, 0), MATCH(F378, BonusMatrix!$C$2:$G$2, 0))</f>
        <v>7.1999999999999995E-2</v>
      </c>
      <c r="J378">
        <f t="shared" si="22"/>
        <v>7850.16</v>
      </c>
    </row>
    <row r="379" spans="1:10" x14ac:dyDescent="0.3">
      <c r="A379" t="s">
        <v>396</v>
      </c>
      <c r="B379" t="s">
        <v>7</v>
      </c>
      <c r="C379" t="s">
        <v>33</v>
      </c>
      <c r="D379">
        <v>66460</v>
      </c>
      <c r="E379" t="s">
        <v>9</v>
      </c>
      <c r="F379" t="s">
        <v>25</v>
      </c>
      <c r="G379" t="str">
        <f t="shared" si="24"/>
        <v>Non-Compliant</v>
      </c>
      <c r="H379" t="str">
        <f t="shared" si="25"/>
        <v>60000 - 69999</v>
      </c>
      <c r="I379">
        <f>INDEX(BonusMatrix!$C$3:$G$14, MATCH(C379, BonusMatrix!$B$3:$B$14, 0), MATCH(F379, BonusMatrix!$C$2:$G$2, 0))</f>
        <v>3.2000000000000001E-2</v>
      </c>
      <c r="J379">
        <f t="shared" si="22"/>
        <v>2126.7200000000003</v>
      </c>
    </row>
    <row r="380" spans="1:10" x14ac:dyDescent="0.3">
      <c r="A380" t="s">
        <v>397</v>
      </c>
      <c r="B380" t="s">
        <v>7</v>
      </c>
      <c r="C380" t="s">
        <v>17</v>
      </c>
      <c r="D380">
        <v>114510</v>
      </c>
      <c r="E380" t="s">
        <v>18</v>
      </c>
      <c r="F380" t="s">
        <v>25</v>
      </c>
      <c r="G380" t="str">
        <f t="shared" si="24"/>
        <v>Compliant</v>
      </c>
      <c r="H380" t="str">
        <f t="shared" si="25"/>
        <v>110000 - 119999</v>
      </c>
      <c r="I380">
        <f>INDEX(BonusMatrix!$C$3:$G$14, MATCH(C380, BonusMatrix!$B$3:$B$14, 0), MATCH(F380, BonusMatrix!$C$2:$G$2, 0))</f>
        <v>2.1000000000000001E-2</v>
      </c>
      <c r="J380">
        <f t="shared" si="22"/>
        <v>2404.71</v>
      </c>
    </row>
    <row r="381" spans="1:10" x14ac:dyDescent="0.3">
      <c r="A381" t="s">
        <v>398</v>
      </c>
      <c r="B381" t="s">
        <v>12</v>
      </c>
      <c r="C381" t="s">
        <v>30</v>
      </c>
      <c r="D381">
        <v>86230</v>
      </c>
      <c r="E381" t="s">
        <v>15</v>
      </c>
      <c r="F381" t="s">
        <v>21</v>
      </c>
      <c r="G381" t="str">
        <f t="shared" si="24"/>
        <v>Non-Compliant</v>
      </c>
      <c r="H381" t="str">
        <f t="shared" si="25"/>
        <v>80000 - 89999</v>
      </c>
      <c r="I381">
        <f>INDEX(BonusMatrix!$C$3:$G$14, MATCH(C381, BonusMatrix!$B$3:$B$14, 0), MATCH(F381, BonusMatrix!$C$2:$G$2, 0))</f>
        <v>1.7999999999999999E-2</v>
      </c>
      <c r="J381">
        <f t="shared" si="22"/>
        <v>1552.1399999999999</v>
      </c>
    </row>
    <row r="382" spans="1:10" x14ac:dyDescent="0.3">
      <c r="A382" t="s">
        <v>399</v>
      </c>
      <c r="B382" t="s">
        <v>7</v>
      </c>
      <c r="C382" t="s">
        <v>20</v>
      </c>
      <c r="D382">
        <v>73240</v>
      </c>
      <c r="E382" t="s">
        <v>18</v>
      </c>
      <c r="F382" t="s">
        <v>25</v>
      </c>
      <c r="G382" t="str">
        <f t="shared" si="24"/>
        <v>Non-Compliant</v>
      </c>
      <c r="H382" t="str">
        <f t="shared" si="25"/>
        <v>70000 - 79999</v>
      </c>
      <c r="I382">
        <f>INDEX(BonusMatrix!$C$3:$G$14, MATCH(C382, BonusMatrix!$B$3:$B$14, 0), MATCH(F382, BonusMatrix!$C$2:$G$2, 0))</f>
        <v>2.8000000000000001E-2</v>
      </c>
      <c r="J382">
        <f t="shared" si="22"/>
        <v>2050.7200000000003</v>
      </c>
    </row>
    <row r="383" spans="1:10" x14ac:dyDescent="0.3">
      <c r="A383" t="s">
        <v>400</v>
      </c>
      <c r="B383" t="s">
        <v>12</v>
      </c>
      <c r="C383" t="s">
        <v>30</v>
      </c>
      <c r="D383">
        <v>53920</v>
      </c>
      <c r="E383" t="s">
        <v>18</v>
      </c>
      <c r="F383" t="s">
        <v>21</v>
      </c>
      <c r="G383" t="str">
        <f t="shared" si="24"/>
        <v>Non-Compliant</v>
      </c>
      <c r="H383" t="str">
        <f t="shared" si="25"/>
        <v>50000 - 59999</v>
      </c>
      <c r="I383">
        <f>INDEX(BonusMatrix!$C$3:$G$14, MATCH(C383, BonusMatrix!$B$3:$B$14, 0), MATCH(F383, BonusMatrix!$C$2:$G$2, 0))</f>
        <v>1.7999999999999999E-2</v>
      </c>
      <c r="J383">
        <f t="shared" si="22"/>
        <v>970.56</v>
      </c>
    </row>
    <row r="384" spans="1:10" x14ac:dyDescent="0.3">
      <c r="A384" t="s">
        <v>401</v>
      </c>
      <c r="B384" t="s">
        <v>12</v>
      </c>
      <c r="C384" t="s">
        <v>13</v>
      </c>
      <c r="D384">
        <v>113690</v>
      </c>
      <c r="E384" t="s">
        <v>18</v>
      </c>
      <c r="F384" t="s">
        <v>25</v>
      </c>
      <c r="G384" t="str">
        <f t="shared" si="24"/>
        <v>Compliant</v>
      </c>
      <c r="H384" t="str">
        <f t="shared" si="25"/>
        <v>110000 - 119999</v>
      </c>
      <c r="I384">
        <f>INDEX(BonusMatrix!$C$3:$G$14, MATCH(C384, BonusMatrix!$B$3:$B$14, 0), MATCH(F384, BonusMatrix!$C$2:$G$2, 0))</f>
        <v>3.5000000000000003E-2</v>
      </c>
      <c r="J384">
        <f t="shared" si="22"/>
        <v>3979.1500000000005</v>
      </c>
    </row>
    <row r="385" spans="1:10" x14ac:dyDescent="0.3">
      <c r="A385" t="s">
        <v>402</v>
      </c>
      <c r="B385" t="s">
        <v>7</v>
      </c>
      <c r="C385" t="s">
        <v>30</v>
      </c>
      <c r="D385">
        <v>101790</v>
      </c>
      <c r="E385" t="s">
        <v>9</v>
      </c>
      <c r="F385" t="s">
        <v>25</v>
      </c>
      <c r="G385" t="str">
        <f t="shared" si="24"/>
        <v>Compliant</v>
      </c>
      <c r="H385" t="str">
        <f t="shared" si="25"/>
        <v>100000 - 109999</v>
      </c>
      <c r="I385">
        <f>INDEX(BonusMatrix!$C$3:$G$14, MATCH(C385, BonusMatrix!$B$3:$B$14, 0), MATCH(F385, BonusMatrix!$C$2:$G$2, 0))</f>
        <v>2.4E-2</v>
      </c>
      <c r="J385">
        <f t="shared" si="22"/>
        <v>2442.96</v>
      </c>
    </row>
    <row r="386" spans="1:10" x14ac:dyDescent="0.3">
      <c r="A386" t="s">
        <v>403</v>
      </c>
      <c r="B386" t="s">
        <v>12</v>
      </c>
      <c r="C386" t="s">
        <v>13</v>
      </c>
      <c r="D386">
        <v>38930</v>
      </c>
      <c r="E386" t="s">
        <v>15</v>
      </c>
      <c r="F386" t="s">
        <v>25</v>
      </c>
      <c r="G386" t="str">
        <f t="shared" si="24"/>
        <v>Non-Compliant</v>
      </c>
      <c r="H386" t="str">
        <f t="shared" si="25"/>
        <v>30000 - 39999</v>
      </c>
      <c r="I386">
        <f>INDEX(BonusMatrix!$C$3:$G$14, MATCH(C386, BonusMatrix!$B$3:$B$14, 0), MATCH(F386, BonusMatrix!$C$2:$G$2, 0))</f>
        <v>3.5000000000000003E-2</v>
      </c>
      <c r="J386">
        <f t="shared" si="22"/>
        <v>1362.5500000000002</v>
      </c>
    </row>
    <row r="387" spans="1:10" x14ac:dyDescent="0.3">
      <c r="A387" t="s">
        <v>404</v>
      </c>
      <c r="B387" t="s">
        <v>7</v>
      </c>
      <c r="C387" t="s">
        <v>24</v>
      </c>
      <c r="D387">
        <v>57090</v>
      </c>
      <c r="E387" t="s">
        <v>18</v>
      </c>
      <c r="F387" t="s">
        <v>47</v>
      </c>
      <c r="G387" t="str">
        <f t="shared" si="24"/>
        <v>Non-Compliant</v>
      </c>
      <c r="H387" t="str">
        <f t="shared" si="25"/>
        <v>50000 - 59999</v>
      </c>
      <c r="I387">
        <f>INDEX(BonusMatrix!$C$3:$G$14, MATCH(C387, BonusMatrix!$B$3:$B$14, 0), MATCH(F387, BonusMatrix!$C$2:$G$2, 0))</f>
        <v>5.0000000000000001E-3</v>
      </c>
      <c r="J387">
        <f t="shared" ref="J387:J450" si="26">D387 * I387</f>
        <v>285.45</v>
      </c>
    </row>
    <row r="388" spans="1:10" x14ac:dyDescent="0.3">
      <c r="A388" t="s">
        <v>405</v>
      </c>
      <c r="B388" t="s">
        <v>7</v>
      </c>
      <c r="C388" t="s">
        <v>33</v>
      </c>
      <c r="D388">
        <v>106170</v>
      </c>
      <c r="E388" t="s">
        <v>9</v>
      </c>
      <c r="F388" t="s">
        <v>21</v>
      </c>
      <c r="G388" t="str">
        <f t="shared" si="24"/>
        <v>Compliant</v>
      </c>
      <c r="H388" t="str">
        <f t="shared" si="25"/>
        <v>100000 - 109999</v>
      </c>
      <c r="I388">
        <f>INDEX(BonusMatrix!$C$3:$G$14, MATCH(C388, BonusMatrix!$B$3:$B$14, 0), MATCH(F388, BonusMatrix!$C$2:$G$2, 0))</f>
        <v>0.01</v>
      </c>
      <c r="J388">
        <f t="shared" si="26"/>
        <v>1061.7</v>
      </c>
    </row>
    <row r="389" spans="1:10" x14ac:dyDescent="0.3">
      <c r="A389" t="s">
        <v>406</v>
      </c>
      <c r="B389" t="s">
        <v>12</v>
      </c>
      <c r="C389" t="s">
        <v>24</v>
      </c>
      <c r="D389">
        <v>59550</v>
      </c>
      <c r="E389" t="s">
        <v>15</v>
      </c>
      <c r="F389" t="s">
        <v>25</v>
      </c>
      <c r="G389" t="str">
        <f t="shared" si="24"/>
        <v>Non-Compliant</v>
      </c>
      <c r="H389" t="str">
        <f t="shared" si="25"/>
        <v>50000 - 59999</v>
      </c>
      <c r="I389">
        <f>INDEX(BonusMatrix!$C$3:$G$14, MATCH(C389, BonusMatrix!$B$3:$B$14, 0), MATCH(F389, BonusMatrix!$C$2:$G$2, 0))</f>
        <v>2.7E-2</v>
      </c>
      <c r="J389">
        <f t="shared" si="26"/>
        <v>1607.85</v>
      </c>
    </row>
    <row r="390" spans="1:10" x14ac:dyDescent="0.3">
      <c r="A390" t="s">
        <v>407</v>
      </c>
      <c r="B390" t="s">
        <v>7</v>
      </c>
      <c r="C390" t="s">
        <v>33</v>
      </c>
      <c r="D390">
        <v>89960</v>
      </c>
      <c r="E390" t="s">
        <v>9</v>
      </c>
      <c r="F390" t="s">
        <v>21</v>
      </c>
      <c r="G390" t="str">
        <f t="shared" si="24"/>
        <v>Non-Compliant</v>
      </c>
      <c r="H390" t="str">
        <f t="shared" si="25"/>
        <v>80000 - 89999</v>
      </c>
      <c r="I390">
        <f>INDEX(BonusMatrix!$C$3:$G$14, MATCH(C390, BonusMatrix!$B$3:$B$14, 0), MATCH(F390, BonusMatrix!$C$2:$G$2, 0))</f>
        <v>0.01</v>
      </c>
      <c r="J390">
        <f t="shared" si="26"/>
        <v>899.6</v>
      </c>
    </row>
    <row r="391" spans="1:10" x14ac:dyDescent="0.3">
      <c r="A391" t="s">
        <v>408</v>
      </c>
      <c r="B391" t="s">
        <v>845</v>
      </c>
      <c r="C391" t="s">
        <v>20</v>
      </c>
      <c r="D391">
        <v>58850</v>
      </c>
      <c r="E391" t="s">
        <v>9</v>
      </c>
      <c r="F391" t="s">
        <v>21</v>
      </c>
      <c r="G391" t="str">
        <f t="shared" si="24"/>
        <v>Non-Compliant</v>
      </c>
      <c r="H391" t="str">
        <f t="shared" si="25"/>
        <v>50000 - 59999</v>
      </c>
      <c r="I391">
        <f>INDEX(BonusMatrix!$C$3:$G$14, MATCH(C391, BonusMatrix!$B$3:$B$14, 0), MATCH(F391, BonusMatrix!$C$2:$G$2, 0))</f>
        <v>0.01</v>
      </c>
      <c r="J391">
        <f t="shared" si="26"/>
        <v>588.5</v>
      </c>
    </row>
    <row r="392" spans="1:10" x14ac:dyDescent="0.3">
      <c r="A392" t="s">
        <v>409</v>
      </c>
      <c r="B392" t="s">
        <v>12</v>
      </c>
      <c r="C392" t="s">
        <v>33</v>
      </c>
      <c r="D392">
        <v>68200</v>
      </c>
      <c r="E392" t="s">
        <v>9</v>
      </c>
      <c r="F392" t="s">
        <v>25</v>
      </c>
      <c r="G392" t="str">
        <f t="shared" si="24"/>
        <v>Non-Compliant</v>
      </c>
      <c r="H392" t="str">
        <f t="shared" si="25"/>
        <v>60000 - 69999</v>
      </c>
      <c r="I392">
        <f>INDEX(BonusMatrix!$C$3:$G$14, MATCH(C392, BonusMatrix!$B$3:$B$14, 0), MATCH(F392, BonusMatrix!$C$2:$G$2, 0))</f>
        <v>3.2000000000000001E-2</v>
      </c>
      <c r="J392">
        <f t="shared" si="26"/>
        <v>2182.4</v>
      </c>
    </row>
    <row r="393" spans="1:10" x14ac:dyDescent="0.3">
      <c r="A393" t="s">
        <v>410</v>
      </c>
      <c r="B393" t="s">
        <v>7</v>
      </c>
      <c r="C393" t="s">
        <v>61</v>
      </c>
      <c r="D393">
        <v>90130</v>
      </c>
      <c r="E393" t="s">
        <v>18</v>
      </c>
      <c r="F393" t="s">
        <v>14</v>
      </c>
      <c r="G393" t="str">
        <f t="shared" si="24"/>
        <v>Compliant</v>
      </c>
      <c r="H393" t="str">
        <f t="shared" si="25"/>
        <v>90000 - 99999</v>
      </c>
      <c r="I393">
        <f>INDEX(BonusMatrix!$C$3:$G$14, MATCH(C393, BonusMatrix!$B$3:$B$14, 0), MATCH(F393, BonusMatrix!$C$2:$G$2, 0))</f>
        <v>5.8000000000000003E-2</v>
      </c>
      <c r="J393">
        <f t="shared" si="26"/>
        <v>5227.54</v>
      </c>
    </row>
    <row r="394" spans="1:10" x14ac:dyDescent="0.3">
      <c r="A394" t="s">
        <v>411</v>
      </c>
      <c r="B394" t="s">
        <v>12</v>
      </c>
      <c r="C394" t="s">
        <v>27</v>
      </c>
      <c r="D394">
        <v>45060</v>
      </c>
      <c r="E394" t="s">
        <v>18</v>
      </c>
      <c r="F394" t="s">
        <v>14</v>
      </c>
      <c r="G394" t="str">
        <f t="shared" si="24"/>
        <v>Non-Compliant</v>
      </c>
      <c r="H394" t="str">
        <f t="shared" si="25"/>
        <v>40000 - 49999</v>
      </c>
      <c r="I394">
        <f>INDEX(BonusMatrix!$C$3:$G$14, MATCH(C394, BonusMatrix!$B$3:$B$14, 0), MATCH(F394, BonusMatrix!$C$2:$G$2, 0))</f>
        <v>5.2999999999999999E-2</v>
      </c>
      <c r="J394">
        <f t="shared" si="26"/>
        <v>2388.1799999999998</v>
      </c>
    </row>
    <row r="395" spans="1:10" x14ac:dyDescent="0.3">
      <c r="A395" t="s">
        <v>412</v>
      </c>
      <c r="B395" t="s">
        <v>7</v>
      </c>
      <c r="C395" t="s">
        <v>33</v>
      </c>
      <c r="D395">
        <v>66370</v>
      </c>
      <c r="E395" t="s">
        <v>9</v>
      </c>
      <c r="F395" t="s">
        <v>25</v>
      </c>
      <c r="G395" t="str">
        <f t="shared" si="24"/>
        <v>Non-Compliant</v>
      </c>
      <c r="H395" t="str">
        <f t="shared" si="25"/>
        <v>60000 - 69999</v>
      </c>
      <c r="I395">
        <f>INDEX(BonusMatrix!$C$3:$G$14, MATCH(C395, BonusMatrix!$B$3:$B$14, 0), MATCH(F395, BonusMatrix!$C$2:$G$2, 0))</f>
        <v>3.2000000000000001E-2</v>
      </c>
      <c r="J395">
        <f t="shared" si="26"/>
        <v>2123.84</v>
      </c>
    </row>
    <row r="396" spans="1:10" x14ac:dyDescent="0.3">
      <c r="A396" t="s">
        <v>413</v>
      </c>
      <c r="B396" t="s">
        <v>12</v>
      </c>
      <c r="C396" t="s">
        <v>27</v>
      </c>
      <c r="D396">
        <v>85880</v>
      </c>
      <c r="E396" t="s">
        <v>15</v>
      </c>
      <c r="F396" t="s">
        <v>14</v>
      </c>
      <c r="G396" t="str">
        <f t="shared" si="24"/>
        <v>Non-Compliant</v>
      </c>
      <c r="H396" t="str">
        <f t="shared" si="25"/>
        <v>80000 - 89999</v>
      </c>
      <c r="I396">
        <f>INDEX(BonusMatrix!$C$3:$G$14, MATCH(C396, BonusMatrix!$B$3:$B$14, 0), MATCH(F396, BonusMatrix!$C$2:$G$2, 0))</f>
        <v>5.2999999999999999E-2</v>
      </c>
      <c r="J396">
        <f t="shared" si="26"/>
        <v>4551.6399999999994</v>
      </c>
    </row>
    <row r="397" spans="1:10" x14ac:dyDescent="0.3">
      <c r="A397" t="s">
        <v>414</v>
      </c>
      <c r="B397" t="s">
        <v>7</v>
      </c>
      <c r="C397" t="s">
        <v>20</v>
      </c>
      <c r="D397">
        <v>59260</v>
      </c>
      <c r="E397" t="s">
        <v>9</v>
      </c>
      <c r="F397" t="s">
        <v>21</v>
      </c>
      <c r="G397" t="str">
        <f t="shared" si="24"/>
        <v>Non-Compliant</v>
      </c>
      <c r="H397" t="str">
        <f t="shared" si="25"/>
        <v>50000 - 59999</v>
      </c>
      <c r="I397">
        <f>INDEX(BonusMatrix!$C$3:$G$14, MATCH(C397, BonusMatrix!$B$3:$B$14, 0), MATCH(F397, BonusMatrix!$C$2:$G$2, 0))</f>
        <v>0.01</v>
      </c>
      <c r="J397">
        <f t="shared" si="26"/>
        <v>592.6</v>
      </c>
    </row>
    <row r="398" spans="1:10" x14ac:dyDescent="0.3">
      <c r="A398" t="s">
        <v>415</v>
      </c>
      <c r="B398" t="s">
        <v>7</v>
      </c>
      <c r="C398" t="s">
        <v>17</v>
      </c>
      <c r="D398">
        <v>61790</v>
      </c>
      <c r="E398" t="s">
        <v>15</v>
      </c>
      <c r="F398" t="s">
        <v>25</v>
      </c>
      <c r="G398" t="str">
        <f t="shared" si="24"/>
        <v>Non-Compliant</v>
      </c>
      <c r="H398" t="str">
        <f t="shared" si="25"/>
        <v>60000 - 69999</v>
      </c>
      <c r="I398">
        <f>INDEX(BonusMatrix!$C$3:$G$14, MATCH(C398, BonusMatrix!$B$3:$B$14, 0), MATCH(F398, BonusMatrix!$C$2:$G$2, 0))</f>
        <v>2.1000000000000001E-2</v>
      </c>
      <c r="J398">
        <f t="shared" si="26"/>
        <v>1297.5900000000001</v>
      </c>
    </row>
    <row r="399" spans="1:10" x14ac:dyDescent="0.3">
      <c r="A399" t="s">
        <v>416</v>
      </c>
      <c r="B399" t="s">
        <v>7</v>
      </c>
      <c r="C399" t="s">
        <v>38</v>
      </c>
      <c r="D399">
        <v>48180</v>
      </c>
      <c r="E399" t="s">
        <v>15</v>
      </c>
      <c r="F399" t="s">
        <v>14</v>
      </c>
      <c r="G399" t="str">
        <f t="shared" si="24"/>
        <v>Non-Compliant</v>
      </c>
      <c r="H399" t="str">
        <f t="shared" si="25"/>
        <v>40000 - 49999</v>
      </c>
      <c r="I399">
        <f>INDEX(BonusMatrix!$C$3:$G$14, MATCH(C399, BonusMatrix!$B$3:$B$14, 0), MATCH(F399, BonusMatrix!$C$2:$G$2, 0))</f>
        <v>5.8999999999999997E-2</v>
      </c>
      <c r="J399">
        <f t="shared" si="26"/>
        <v>2842.62</v>
      </c>
    </row>
    <row r="400" spans="1:10" x14ac:dyDescent="0.3">
      <c r="A400" t="s">
        <v>417</v>
      </c>
      <c r="B400" t="s">
        <v>12</v>
      </c>
      <c r="C400" t="s">
        <v>33</v>
      </c>
      <c r="D400">
        <v>74800</v>
      </c>
      <c r="E400" t="s">
        <v>9</v>
      </c>
      <c r="F400" t="s">
        <v>47</v>
      </c>
      <c r="G400" t="str">
        <f t="shared" si="24"/>
        <v>Non-Compliant</v>
      </c>
      <c r="H400" t="str">
        <f t="shared" si="25"/>
        <v>70000 - 79999</v>
      </c>
      <c r="I400">
        <f>INDEX(BonusMatrix!$C$3:$G$14, MATCH(C400, BonusMatrix!$B$3:$B$14, 0), MATCH(F400, BonusMatrix!$C$2:$G$2, 0))</f>
        <v>5.0000000000000001E-3</v>
      </c>
      <c r="J400">
        <f t="shared" si="26"/>
        <v>374</v>
      </c>
    </row>
    <row r="401" spans="1:10" x14ac:dyDescent="0.3">
      <c r="A401" t="s">
        <v>418</v>
      </c>
      <c r="B401" t="s">
        <v>12</v>
      </c>
      <c r="C401" t="s">
        <v>30</v>
      </c>
      <c r="D401">
        <v>31020</v>
      </c>
      <c r="E401" t="s">
        <v>9</v>
      </c>
      <c r="F401" t="s">
        <v>25</v>
      </c>
      <c r="G401" t="str">
        <f t="shared" si="24"/>
        <v>Non-Compliant</v>
      </c>
      <c r="H401" t="str">
        <f t="shared" si="25"/>
        <v>30000 - 39999</v>
      </c>
      <c r="I401">
        <f>INDEX(BonusMatrix!$C$3:$G$14, MATCH(C401, BonusMatrix!$B$3:$B$14, 0), MATCH(F401, BonusMatrix!$C$2:$G$2, 0))</f>
        <v>2.4E-2</v>
      </c>
      <c r="J401">
        <f t="shared" si="26"/>
        <v>744.48</v>
      </c>
    </row>
    <row r="402" spans="1:10" x14ac:dyDescent="0.3">
      <c r="A402" t="s">
        <v>419</v>
      </c>
      <c r="B402" t="s">
        <v>7</v>
      </c>
      <c r="C402" t="s">
        <v>33</v>
      </c>
      <c r="D402">
        <v>37550</v>
      </c>
      <c r="E402" t="s">
        <v>15</v>
      </c>
      <c r="F402" t="s">
        <v>25</v>
      </c>
      <c r="G402" t="str">
        <f t="shared" si="24"/>
        <v>Non-Compliant</v>
      </c>
      <c r="H402" t="str">
        <f t="shared" si="25"/>
        <v>30000 - 39999</v>
      </c>
      <c r="I402">
        <f>INDEX(BonusMatrix!$C$3:$G$14, MATCH(C402, BonusMatrix!$B$3:$B$14, 0), MATCH(F402, BonusMatrix!$C$2:$G$2, 0))</f>
        <v>3.2000000000000001E-2</v>
      </c>
      <c r="J402">
        <f t="shared" si="26"/>
        <v>1201.6000000000001</v>
      </c>
    </row>
    <row r="403" spans="1:10" x14ac:dyDescent="0.3">
      <c r="A403" t="s">
        <v>213</v>
      </c>
      <c r="B403" t="s">
        <v>7</v>
      </c>
      <c r="C403" t="s">
        <v>61</v>
      </c>
      <c r="D403">
        <v>72040</v>
      </c>
      <c r="E403" t="s">
        <v>15</v>
      </c>
      <c r="F403" t="s">
        <v>14</v>
      </c>
      <c r="G403" t="str">
        <f t="shared" si="24"/>
        <v>Non-Compliant</v>
      </c>
      <c r="H403" t="str">
        <f t="shared" si="25"/>
        <v>70000 - 79999</v>
      </c>
      <c r="I403">
        <f>INDEX(BonusMatrix!$C$3:$G$14, MATCH(C403, BonusMatrix!$B$3:$B$14, 0), MATCH(F403, BonusMatrix!$C$2:$G$2, 0))</f>
        <v>5.8000000000000003E-2</v>
      </c>
      <c r="J403">
        <f t="shared" si="26"/>
        <v>4178.3200000000006</v>
      </c>
    </row>
    <row r="404" spans="1:10" x14ac:dyDescent="0.3">
      <c r="A404" t="s">
        <v>420</v>
      </c>
      <c r="B404" t="s">
        <v>7</v>
      </c>
      <c r="C404" t="s">
        <v>24</v>
      </c>
      <c r="D404">
        <v>79570</v>
      </c>
      <c r="E404" t="s">
        <v>18</v>
      </c>
      <c r="F404" t="s">
        <v>25</v>
      </c>
      <c r="G404" t="str">
        <f t="shared" si="24"/>
        <v>Non-Compliant</v>
      </c>
      <c r="H404" t="str">
        <f t="shared" si="25"/>
        <v>70000 - 79999</v>
      </c>
      <c r="I404">
        <f>INDEX(BonusMatrix!$C$3:$G$14, MATCH(C404, BonusMatrix!$B$3:$B$14, 0), MATCH(F404, BonusMatrix!$C$2:$G$2, 0))</f>
        <v>2.7E-2</v>
      </c>
      <c r="J404">
        <f t="shared" si="26"/>
        <v>2148.39</v>
      </c>
    </row>
    <row r="405" spans="1:10" x14ac:dyDescent="0.3">
      <c r="A405" t="s">
        <v>421</v>
      </c>
      <c r="B405" t="s">
        <v>7</v>
      </c>
      <c r="C405" t="s">
        <v>33</v>
      </c>
      <c r="D405">
        <v>81260</v>
      </c>
      <c r="E405" t="s">
        <v>15</v>
      </c>
      <c r="F405" t="s">
        <v>25</v>
      </c>
      <c r="G405" t="str">
        <f t="shared" si="24"/>
        <v>Non-Compliant</v>
      </c>
      <c r="H405" t="str">
        <f t="shared" si="25"/>
        <v>80000 - 89999</v>
      </c>
      <c r="I405">
        <f>INDEX(BonusMatrix!$C$3:$G$14, MATCH(C405, BonusMatrix!$B$3:$B$14, 0), MATCH(F405, BonusMatrix!$C$2:$G$2, 0))</f>
        <v>3.2000000000000001E-2</v>
      </c>
      <c r="J405">
        <f t="shared" si="26"/>
        <v>2600.3200000000002</v>
      </c>
    </row>
    <row r="406" spans="1:10" x14ac:dyDescent="0.3">
      <c r="A406" t="s">
        <v>422</v>
      </c>
      <c r="B406" t="s">
        <v>7</v>
      </c>
      <c r="C406" t="s">
        <v>20</v>
      </c>
      <c r="D406">
        <v>36710</v>
      </c>
      <c r="E406" t="s">
        <v>15</v>
      </c>
      <c r="F406" t="s">
        <v>25</v>
      </c>
      <c r="G406" t="str">
        <f t="shared" si="24"/>
        <v>Non-Compliant</v>
      </c>
      <c r="H406" t="str">
        <f t="shared" si="25"/>
        <v>30000 - 39999</v>
      </c>
      <c r="I406">
        <f>INDEX(BonusMatrix!$C$3:$G$14, MATCH(C406, BonusMatrix!$B$3:$B$14, 0), MATCH(F406, BonusMatrix!$C$2:$G$2, 0))</f>
        <v>2.8000000000000001E-2</v>
      </c>
      <c r="J406">
        <f t="shared" si="26"/>
        <v>1027.8800000000001</v>
      </c>
    </row>
    <row r="407" spans="1:10" x14ac:dyDescent="0.3">
      <c r="A407" t="s">
        <v>423</v>
      </c>
      <c r="B407" t="s">
        <v>12</v>
      </c>
      <c r="C407" t="s">
        <v>8</v>
      </c>
      <c r="D407">
        <v>98360</v>
      </c>
      <c r="E407" t="s">
        <v>15</v>
      </c>
      <c r="F407" t="s">
        <v>47</v>
      </c>
      <c r="G407" t="str">
        <f t="shared" si="24"/>
        <v>Compliant</v>
      </c>
      <c r="H407" t="str">
        <f t="shared" si="25"/>
        <v>90000 - 99999</v>
      </c>
      <c r="I407">
        <f>INDEX(BonusMatrix!$C$3:$G$14, MATCH(C407, BonusMatrix!$B$3:$B$14, 0), MATCH(F407, BonusMatrix!$C$2:$G$2, 0))</f>
        <v>5.0000000000000001E-3</v>
      </c>
      <c r="J407">
        <f t="shared" si="26"/>
        <v>491.8</v>
      </c>
    </row>
    <row r="408" spans="1:10" x14ac:dyDescent="0.3">
      <c r="A408" t="s">
        <v>424</v>
      </c>
      <c r="B408" t="s">
        <v>12</v>
      </c>
      <c r="C408" t="s">
        <v>24</v>
      </c>
      <c r="D408">
        <v>39680</v>
      </c>
      <c r="E408" t="s">
        <v>15</v>
      </c>
      <c r="F408" t="s">
        <v>21</v>
      </c>
      <c r="G408" t="str">
        <f t="shared" si="24"/>
        <v>Non-Compliant</v>
      </c>
      <c r="H408" t="str">
        <f t="shared" si="25"/>
        <v>30000 - 39999</v>
      </c>
      <c r="I408">
        <f>INDEX(BonusMatrix!$C$3:$G$14, MATCH(C408, BonusMatrix!$B$3:$B$14, 0), MATCH(F408, BonusMatrix!$C$2:$G$2, 0))</f>
        <v>1.2999999999999999E-2</v>
      </c>
      <c r="J408">
        <f t="shared" si="26"/>
        <v>515.84</v>
      </c>
    </row>
    <row r="409" spans="1:10" x14ac:dyDescent="0.3">
      <c r="A409" t="s">
        <v>425</v>
      </c>
      <c r="B409" t="s">
        <v>7</v>
      </c>
      <c r="C409" t="s">
        <v>8</v>
      </c>
      <c r="D409">
        <v>101390</v>
      </c>
      <c r="E409" t="s">
        <v>18</v>
      </c>
      <c r="F409" t="s">
        <v>14</v>
      </c>
      <c r="G409" t="str">
        <f t="shared" si="24"/>
        <v>Compliant</v>
      </c>
      <c r="H409" t="str">
        <f t="shared" si="25"/>
        <v>100000 - 109999</v>
      </c>
      <c r="I409">
        <f>INDEX(BonusMatrix!$C$3:$G$14, MATCH(C409, BonusMatrix!$B$3:$B$14, 0), MATCH(F409, BonusMatrix!$C$2:$G$2, 0))</f>
        <v>5.0999999999999997E-2</v>
      </c>
      <c r="J409">
        <f t="shared" si="26"/>
        <v>5170.8899999999994</v>
      </c>
    </row>
    <row r="410" spans="1:10" x14ac:dyDescent="0.3">
      <c r="A410" t="s">
        <v>426</v>
      </c>
      <c r="B410" t="s">
        <v>12</v>
      </c>
      <c r="C410" t="s">
        <v>30</v>
      </c>
      <c r="D410">
        <v>80700</v>
      </c>
      <c r="E410" t="s">
        <v>15</v>
      </c>
      <c r="F410" t="s">
        <v>14</v>
      </c>
      <c r="G410" t="str">
        <f t="shared" si="24"/>
        <v>Non-Compliant</v>
      </c>
      <c r="H410" t="str">
        <f t="shared" si="25"/>
        <v>80000 - 89999</v>
      </c>
      <c r="I410">
        <f>INDEX(BonusMatrix!$C$3:$G$14, MATCH(C410, BonusMatrix!$B$3:$B$14, 0), MATCH(F410, BonusMatrix!$C$2:$G$2, 0))</f>
        <v>0.05</v>
      </c>
      <c r="J410">
        <f t="shared" si="26"/>
        <v>4035</v>
      </c>
    </row>
    <row r="411" spans="1:10" x14ac:dyDescent="0.3">
      <c r="A411" t="s">
        <v>427</v>
      </c>
      <c r="B411" t="s">
        <v>12</v>
      </c>
      <c r="C411" t="s">
        <v>8</v>
      </c>
      <c r="D411">
        <v>78020</v>
      </c>
      <c r="E411" t="s">
        <v>9</v>
      </c>
      <c r="F411" t="s">
        <v>25</v>
      </c>
      <c r="G411" t="str">
        <f t="shared" si="24"/>
        <v>Non-Compliant</v>
      </c>
      <c r="H411" t="str">
        <f t="shared" si="25"/>
        <v>70000 - 79999</v>
      </c>
      <c r="I411">
        <f>INDEX(BonusMatrix!$C$3:$G$14, MATCH(C411, BonusMatrix!$B$3:$B$14, 0), MATCH(F411, BonusMatrix!$C$2:$G$2, 0))</f>
        <v>2.1000000000000001E-2</v>
      </c>
      <c r="J411">
        <f t="shared" si="26"/>
        <v>1638.42</v>
      </c>
    </row>
    <row r="412" spans="1:10" x14ac:dyDescent="0.3">
      <c r="A412" t="s">
        <v>428</v>
      </c>
      <c r="B412" t="s">
        <v>7</v>
      </c>
      <c r="C412" t="s">
        <v>20</v>
      </c>
      <c r="D412">
        <v>115490</v>
      </c>
      <c r="E412" t="s">
        <v>15</v>
      </c>
      <c r="F412" t="s">
        <v>21</v>
      </c>
      <c r="G412" t="str">
        <f t="shared" si="24"/>
        <v>Compliant</v>
      </c>
      <c r="H412" t="str">
        <f t="shared" si="25"/>
        <v>110000 - 119999</v>
      </c>
      <c r="I412">
        <f>INDEX(BonusMatrix!$C$3:$G$14, MATCH(C412, BonusMatrix!$B$3:$B$14, 0), MATCH(F412, BonusMatrix!$C$2:$G$2, 0))</f>
        <v>0.01</v>
      </c>
      <c r="J412">
        <f t="shared" si="26"/>
        <v>1154.9000000000001</v>
      </c>
    </row>
    <row r="413" spans="1:10" x14ac:dyDescent="0.3">
      <c r="A413" t="s">
        <v>429</v>
      </c>
      <c r="B413" t="s">
        <v>7</v>
      </c>
      <c r="C413" t="s">
        <v>33</v>
      </c>
      <c r="D413">
        <v>111910</v>
      </c>
      <c r="E413" t="s">
        <v>15</v>
      </c>
      <c r="F413" t="s">
        <v>14</v>
      </c>
      <c r="G413" t="str">
        <f t="shared" si="24"/>
        <v>Compliant</v>
      </c>
      <c r="H413" t="str">
        <f t="shared" si="25"/>
        <v>110000 - 119999</v>
      </c>
      <c r="I413">
        <f>INDEX(BonusMatrix!$C$3:$G$14, MATCH(C413, BonusMatrix!$B$3:$B$14, 0), MATCH(F413, BonusMatrix!$C$2:$G$2, 0))</f>
        <v>4.1000000000000002E-2</v>
      </c>
      <c r="J413">
        <f t="shared" si="26"/>
        <v>4588.3100000000004</v>
      </c>
    </row>
    <row r="414" spans="1:10" x14ac:dyDescent="0.3">
      <c r="A414" t="s">
        <v>430</v>
      </c>
      <c r="B414" t="s">
        <v>12</v>
      </c>
      <c r="C414" t="s">
        <v>27</v>
      </c>
      <c r="D414">
        <v>109050</v>
      </c>
      <c r="E414" t="s">
        <v>18</v>
      </c>
      <c r="F414" t="s">
        <v>25</v>
      </c>
      <c r="G414" t="str">
        <f t="shared" si="24"/>
        <v>Compliant</v>
      </c>
      <c r="H414" t="str">
        <f t="shared" si="25"/>
        <v>100000 - 109999</v>
      </c>
      <c r="I414">
        <f>INDEX(BonusMatrix!$C$3:$G$14, MATCH(C414, BonusMatrix!$B$3:$B$14, 0), MATCH(F414, BonusMatrix!$C$2:$G$2, 0))</f>
        <v>2.3E-2</v>
      </c>
      <c r="J414">
        <f t="shared" si="26"/>
        <v>2508.15</v>
      </c>
    </row>
    <row r="415" spans="1:10" x14ac:dyDescent="0.3">
      <c r="A415" t="s">
        <v>332</v>
      </c>
      <c r="B415" t="s">
        <v>12</v>
      </c>
      <c r="C415" t="s">
        <v>38</v>
      </c>
      <c r="D415">
        <v>95680</v>
      </c>
      <c r="E415" t="s">
        <v>15</v>
      </c>
      <c r="F415" t="s">
        <v>25</v>
      </c>
      <c r="G415" t="str">
        <f t="shared" si="24"/>
        <v>Compliant</v>
      </c>
      <c r="H415" t="str">
        <f t="shared" si="25"/>
        <v>90000 - 99999</v>
      </c>
      <c r="I415">
        <f>INDEX(BonusMatrix!$C$3:$G$14, MATCH(C415, BonusMatrix!$B$3:$B$14, 0), MATCH(F415, BonusMatrix!$C$2:$G$2, 0))</f>
        <v>0.04</v>
      </c>
      <c r="J415">
        <f t="shared" si="26"/>
        <v>3827.2000000000003</v>
      </c>
    </row>
    <row r="416" spans="1:10" x14ac:dyDescent="0.3">
      <c r="A416" t="s">
        <v>431</v>
      </c>
      <c r="B416" t="s">
        <v>7</v>
      </c>
      <c r="C416" t="s">
        <v>27</v>
      </c>
      <c r="D416">
        <v>109380</v>
      </c>
      <c r="E416" t="s">
        <v>18</v>
      </c>
      <c r="F416" t="s">
        <v>25</v>
      </c>
      <c r="G416" t="str">
        <f t="shared" si="24"/>
        <v>Compliant</v>
      </c>
      <c r="H416" t="str">
        <f t="shared" si="25"/>
        <v>100000 - 109999</v>
      </c>
      <c r="I416">
        <f>INDEX(BonusMatrix!$C$3:$G$14, MATCH(C416, BonusMatrix!$B$3:$B$14, 0), MATCH(F416, BonusMatrix!$C$2:$G$2, 0))</f>
        <v>2.3E-2</v>
      </c>
      <c r="J416">
        <f t="shared" si="26"/>
        <v>2515.7399999999998</v>
      </c>
    </row>
    <row r="417" spans="1:10" x14ac:dyDescent="0.3">
      <c r="A417" t="s">
        <v>432</v>
      </c>
      <c r="B417" t="s">
        <v>7</v>
      </c>
      <c r="C417" t="s">
        <v>46</v>
      </c>
      <c r="D417">
        <v>69710</v>
      </c>
      <c r="E417" t="s">
        <v>18</v>
      </c>
      <c r="F417" t="s">
        <v>25</v>
      </c>
      <c r="G417" t="str">
        <f t="shared" si="24"/>
        <v>Non-Compliant</v>
      </c>
      <c r="H417" t="str">
        <f t="shared" si="25"/>
        <v>60000 - 69999</v>
      </c>
      <c r="I417">
        <f>INDEX(BonusMatrix!$C$3:$G$14, MATCH(C417, BonusMatrix!$B$3:$B$14, 0), MATCH(F417, BonusMatrix!$C$2:$G$2, 0))</f>
        <v>3.3000000000000002E-2</v>
      </c>
      <c r="J417">
        <f t="shared" si="26"/>
        <v>2300.4300000000003</v>
      </c>
    </row>
    <row r="418" spans="1:10" x14ac:dyDescent="0.3">
      <c r="A418" t="s">
        <v>433</v>
      </c>
      <c r="B418" t="s">
        <v>12</v>
      </c>
      <c r="C418" t="s">
        <v>20</v>
      </c>
      <c r="D418">
        <v>30000</v>
      </c>
      <c r="E418" t="s">
        <v>18</v>
      </c>
      <c r="F418" t="s">
        <v>25</v>
      </c>
      <c r="G418" t="str">
        <f t="shared" si="24"/>
        <v>Non-Compliant</v>
      </c>
      <c r="H418" t="str">
        <f t="shared" si="25"/>
        <v>30000 - 39999</v>
      </c>
      <c r="I418">
        <f>INDEX(BonusMatrix!$C$3:$G$14, MATCH(C418, BonusMatrix!$B$3:$B$14, 0), MATCH(F418, BonusMatrix!$C$2:$G$2, 0))</f>
        <v>2.8000000000000001E-2</v>
      </c>
      <c r="J418">
        <f t="shared" si="26"/>
        <v>840</v>
      </c>
    </row>
    <row r="419" spans="1:10" x14ac:dyDescent="0.3">
      <c r="A419" t="s">
        <v>434</v>
      </c>
      <c r="B419" t="s">
        <v>7</v>
      </c>
      <c r="C419" t="s">
        <v>17</v>
      </c>
      <c r="D419">
        <v>57620</v>
      </c>
      <c r="E419" t="s">
        <v>9</v>
      </c>
      <c r="F419" t="s">
        <v>47</v>
      </c>
      <c r="G419" t="str">
        <f t="shared" si="24"/>
        <v>Non-Compliant</v>
      </c>
      <c r="H419" t="str">
        <f t="shared" si="25"/>
        <v>50000 - 59999</v>
      </c>
      <c r="I419">
        <f>INDEX(BonusMatrix!$C$3:$G$14, MATCH(C419, BonusMatrix!$B$3:$B$14, 0), MATCH(F419, BonusMatrix!$C$2:$G$2, 0))</f>
        <v>5.0000000000000001E-3</v>
      </c>
      <c r="J419">
        <f t="shared" si="26"/>
        <v>288.10000000000002</v>
      </c>
    </row>
    <row r="420" spans="1:10" x14ac:dyDescent="0.3">
      <c r="A420" t="s">
        <v>106</v>
      </c>
      <c r="B420" t="s">
        <v>12</v>
      </c>
      <c r="C420" t="s">
        <v>24</v>
      </c>
      <c r="D420">
        <v>35940</v>
      </c>
      <c r="E420" t="s">
        <v>9</v>
      </c>
      <c r="F420" t="s">
        <v>21</v>
      </c>
      <c r="G420" t="str">
        <f t="shared" si="24"/>
        <v>Non-Compliant</v>
      </c>
      <c r="H420" t="str">
        <f t="shared" si="25"/>
        <v>30000 - 39999</v>
      </c>
      <c r="I420">
        <f>INDEX(BonusMatrix!$C$3:$G$14, MATCH(C420, BonusMatrix!$B$3:$B$14, 0), MATCH(F420, BonusMatrix!$C$2:$G$2, 0))</f>
        <v>1.2999999999999999E-2</v>
      </c>
      <c r="J420">
        <f t="shared" si="26"/>
        <v>467.21999999999997</v>
      </c>
    </row>
    <row r="421" spans="1:10" x14ac:dyDescent="0.3">
      <c r="A421" t="s">
        <v>435</v>
      </c>
      <c r="B421" t="s">
        <v>12</v>
      </c>
      <c r="C421" t="s">
        <v>38</v>
      </c>
      <c r="D421">
        <v>101190</v>
      </c>
      <c r="E421" t="s">
        <v>15</v>
      </c>
      <c r="F421" t="s">
        <v>25</v>
      </c>
      <c r="G421" t="str">
        <f t="shared" si="24"/>
        <v>Compliant</v>
      </c>
      <c r="H421" t="str">
        <f t="shared" si="25"/>
        <v>100000 - 109999</v>
      </c>
      <c r="I421">
        <f>INDEX(BonusMatrix!$C$3:$G$14, MATCH(C421, BonusMatrix!$B$3:$B$14, 0), MATCH(F421, BonusMatrix!$C$2:$G$2, 0))</f>
        <v>0.04</v>
      </c>
      <c r="J421">
        <f t="shared" si="26"/>
        <v>4047.6</v>
      </c>
    </row>
    <row r="422" spans="1:10" x14ac:dyDescent="0.3">
      <c r="A422" t="s">
        <v>436</v>
      </c>
      <c r="B422" t="s">
        <v>12</v>
      </c>
      <c r="C422" t="s">
        <v>17</v>
      </c>
      <c r="D422">
        <v>48980</v>
      </c>
      <c r="E422" t="s">
        <v>15</v>
      </c>
      <c r="F422" t="s">
        <v>10</v>
      </c>
      <c r="G422" t="str">
        <f t="shared" si="24"/>
        <v>Non-Compliant</v>
      </c>
      <c r="H422" t="str">
        <f t="shared" si="25"/>
        <v>40000 - 49999</v>
      </c>
      <c r="I422">
        <f>INDEX(BonusMatrix!$C$3:$G$14, MATCH(C422, BonusMatrix!$B$3:$B$14, 0), MATCH(F422, BonusMatrix!$C$2:$G$2, 0))</f>
        <v>6.4000000000000001E-2</v>
      </c>
      <c r="J422">
        <f t="shared" si="26"/>
        <v>3134.7200000000003</v>
      </c>
    </row>
    <row r="423" spans="1:10" x14ac:dyDescent="0.3">
      <c r="A423" t="s">
        <v>437</v>
      </c>
      <c r="B423" t="s">
        <v>12</v>
      </c>
      <c r="C423" t="s">
        <v>49</v>
      </c>
      <c r="D423">
        <v>45450</v>
      </c>
      <c r="E423" t="s">
        <v>18</v>
      </c>
      <c r="F423" t="s">
        <v>10</v>
      </c>
      <c r="G423" t="str">
        <f t="shared" si="24"/>
        <v>Non-Compliant</v>
      </c>
      <c r="H423" t="str">
        <f t="shared" si="25"/>
        <v>40000 - 49999</v>
      </c>
      <c r="I423">
        <f>INDEX(BonusMatrix!$C$3:$G$14, MATCH(C423, BonusMatrix!$B$3:$B$14, 0), MATCH(F423, BonusMatrix!$C$2:$G$2, 0))</f>
        <v>7.0999999999999994E-2</v>
      </c>
      <c r="J423">
        <f t="shared" si="26"/>
        <v>3226.95</v>
      </c>
    </row>
    <row r="424" spans="1:10" x14ac:dyDescent="0.3">
      <c r="A424" t="s">
        <v>438</v>
      </c>
      <c r="B424" t="s">
        <v>7</v>
      </c>
      <c r="C424" t="s">
        <v>20</v>
      </c>
      <c r="D424">
        <v>54140</v>
      </c>
      <c r="E424" t="s">
        <v>15</v>
      </c>
      <c r="F424" t="s">
        <v>25</v>
      </c>
      <c r="G424" t="str">
        <f t="shared" si="24"/>
        <v>Non-Compliant</v>
      </c>
      <c r="H424" t="str">
        <f t="shared" si="25"/>
        <v>50000 - 59999</v>
      </c>
      <c r="I424">
        <f>INDEX(BonusMatrix!$C$3:$G$14, MATCH(C424, BonusMatrix!$B$3:$B$14, 0), MATCH(F424, BonusMatrix!$C$2:$G$2, 0))</f>
        <v>2.8000000000000001E-2</v>
      </c>
      <c r="J424">
        <f t="shared" si="26"/>
        <v>1515.92</v>
      </c>
    </row>
    <row r="425" spans="1:10" x14ac:dyDescent="0.3">
      <c r="A425" t="s">
        <v>439</v>
      </c>
      <c r="B425" t="s">
        <v>12</v>
      </c>
      <c r="C425" t="s">
        <v>24</v>
      </c>
      <c r="D425">
        <v>117520</v>
      </c>
      <c r="E425" t="s">
        <v>18</v>
      </c>
      <c r="F425" t="s">
        <v>25</v>
      </c>
      <c r="G425" t="str">
        <f t="shared" si="24"/>
        <v>Compliant</v>
      </c>
      <c r="H425" t="str">
        <f t="shared" si="25"/>
        <v>110000 - 119999</v>
      </c>
      <c r="I425">
        <f>INDEX(BonusMatrix!$C$3:$G$14, MATCH(C425, BonusMatrix!$B$3:$B$14, 0), MATCH(F425, BonusMatrix!$C$2:$G$2, 0))</f>
        <v>2.7E-2</v>
      </c>
      <c r="J425">
        <f t="shared" si="26"/>
        <v>3173.04</v>
      </c>
    </row>
    <row r="426" spans="1:10" x14ac:dyDescent="0.3">
      <c r="A426" t="s">
        <v>440</v>
      </c>
      <c r="B426" t="s">
        <v>7</v>
      </c>
      <c r="C426" t="s">
        <v>49</v>
      </c>
      <c r="D426">
        <v>93210</v>
      </c>
      <c r="E426" t="s">
        <v>9</v>
      </c>
      <c r="F426" t="s">
        <v>21</v>
      </c>
      <c r="G426" t="str">
        <f t="shared" si="24"/>
        <v>Compliant</v>
      </c>
      <c r="H426" t="str">
        <f t="shared" si="25"/>
        <v>90000 - 99999</v>
      </c>
      <c r="I426">
        <f>INDEX(BonusMatrix!$C$3:$G$14, MATCH(C426, BonusMatrix!$B$3:$B$14, 0), MATCH(F426, BonusMatrix!$C$2:$G$2, 0))</f>
        <v>1.2E-2</v>
      </c>
      <c r="J426">
        <f t="shared" si="26"/>
        <v>1118.52</v>
      </c>
    </row>
    <row r="427" spans="1:10" x14ac:dyDescent="0.3">
      <c r="A427" t="s">
        <v>441</v>
      </c>
      <c r="B427" t="s">
        <v>7</v>
      </c>
      <c r="C427" t="s">
        <v>38</v>
      </c>
      <c r="D427">
        <v>110890</v>
      </c>
      <c r="E427" t="s">
        <v>15</v>
      </c>
      <c r="F427" t="s">
        <v>21</v>
      </c>
      <c r="G427" t="str">
        <f t="shared" ref="G427:G483" si="27">IF(D427&gt;=90000, "Compliant", "Non-Compliant")</f>
        <v>Compliant</v>
      </c>
      <c r="H427" t="str">
        <f t="shared" ref="H427:H483" si="28">INT(D427/10000)*10000 &amp; " - " &amp; (INT(D427/10000)*10000 + 9999)</f>
        <v>110000 - 119999</v>
      </c>
      <c r="I427">
        <f>INDEX(BonusMatrix!$C$3:$G$14, MATCH(C427, BonusMatrix!$B$3:$B$14, 0), MATCH(F427, BonusMatrix!$C$2:$G$2, 0))</f>
        <v>1.9E-2</v>
      </c>
      <c r="J427">
        <f t="shared" si="26"/>
        <v>2106.91</v>
      </c>
    </row>
    <row r="428" spans="1:10" x14ac:dyDescent="0.3">
      <c r="A428" t="s">
        <v>442</v>
      </c>
      <c r="B428" t="s">
        <v>12</v>
      </c>
      <c r="C428" t="s">
        <v>38</v>
      </c>
      <c r="D428">
        <v>96660</v>
      </c>
      <c r="E428" t="s">
        <v>18</v>
      </c>
      <c r="F428" t="s">
        <v>25</v>
      </c>
      <c r="G428" t="str">
        <f t="shared" si="27"/>
        <v>Compliant</v>
      </c>
      <c r="H428" t="str">
        <f t="shared" si="28"/>
        <v>90000 - 99999</v>
      </c>
      <c r="I428">
        <f>INDEX(BonusMatrix!$C$3:$G$14, MATCH(C428, BonusMatrix!$B$3:$B$14, 0), MATCH(F428, BonusMatrix!$C$2:$G$2, 0))</f>
        <v>0.04</v>
      </c>
      <c r="J428">
        <f t="shared" si="26"/>
        <v>3866.4</v>
      </c>
    </row>
    <row r="429" spans="1:10" x14ac:dyDescent="0.3">
      <c r="A429" t="s">
        <v>443</v>
      </c>
      <c r="B429" t="s">
        <v>7</v>
      </c>
      <c r="C429" t="s">
        <v>27</v>
      </c>
      <c r="D429">
        <v>118360</v>
      </c>
      <c r="E429" t="s">
        <v>18</v>
      </c>
      <c r="F429" t="s">
        <v>25</v>
      </c>
      <c r="G429" t="str">
        <f t="shared" si="27"/>
        <v>Compliant</v>
      </c>
      <c r="H429" t="str">
        <f t="shared" si="28"/>
        <v>110000 - 119999</v>
      </c>
      <c r="I429">
        <f>INDEX(BonusMatrix!$C$3:$G$14, MATCH(C429, BonusMatrix!$B$3:$B$14, 0), MATCH(F429, BonusMatrix!$C$2:$G$2, 0))</f>
        <v>2.3E-2</v>
      </c>
      <c r="J429">
        <f t="shared" si="26"/>
        <v>2722.2799999999997</v>
      </c>
    </row>
    <row r="430" spans="1:10" x14ac:dyDescent="0.3">
      <c r="A430" t="s">
        <v>444</v>
      </c>
      <c r="B430" t="s">
        <v>12</v>
      </c>
      <c r="C430" t="s">
        <v>20</v>
      </c>
      <c r="D430">
        <v>88030</v>
      </c>
      <c r="E430" t="s">
        <v>15</v>
      </c>
      <c r="F430" t="s">
        <v>25</v>
      </c>
      <c r="G430" t="str">
        <f t="shared" si="27"/>
        <v>Non-Compliant</v>
      </c>
      <c r="H430" t="str">
        <f t="shared" si="28"/>
        <v>80000 - 89999</v>
      </c>
      <c r="I430">
        <f>INDEX(BonusMatrix!$C$3:$G$14, MATCH(C430, BonusMatrix!$B$3:$B$14, 0), MATCH(F430, BonusMatrix!$C$2:$G$2, 0))</f>
        <v>2.8000000000000001E-2</v>
      </c>
      <c r="J430">
        <f t="shared" si="26"/>
        <v>2464.84</v>
      </c>
    </row>
    <row r="431" spans="1:10" x14ac:dyDescent="0.3">
      <c r="A431" t="s">
        <v>445</v>
      </c>
      <c r="B431" t="s">
        <v>7</v>
      </c>
      <c r="C431" t="s">
        <v>30</v>
      </c>
      <c r="D431">
        <v>51520</v>
      </c>
      <c r="E431" t="s">
        <v>15</v>
      </c>
      <c r="F431" t="s">
        <v>25</v>
      </c>
      <c r="G431" t="str">
        <f t="shared" si="27"/>
        <v>Non-Compliant</v>
      </c>
      <c r="H431" t="str">
        <f t="shared" si="28"/>
        <v>50000 - 59999</v>
      </c>
      <c r="I431">
        <f>INDEX(BonusMatrix!$C$3:$G$14, MATCH(C431, BonusMatrix!$B$3:$B$14, 0), MATCH(F431, BonusMatrix!$C$2:$G$2, 0))</f>
        <v>2.4E-2</v>
      </c>
      <c r="J431">
        <f t="shared" si="26"/>
        <v>1236.48</v>
      </c>
    </row>
    <row r="432" spans="1:10" x14ac:dyDescent="0.3">
      <c r="A432" t="s">
        <v>446</v>
      </c>
      <c r="B432" t="s">
        <v>7</v>
      </c>
      <c r="C432" t="s">
        <v>20</v>
      </c>
      <c r="D432">
        <v>61210</v>
      </c>
      <c r="E432" t="s">
        <v>18</v>
      </c>
      <c r="F432" t="s">
        <v>25</v>
      </c>
      <c r="G432" t="str">
        <f t="shared" si="27"/>
        <v>Non-Compliant</v>
      </c>
      <c r="H432" t="str">
        <f t="shared" si="28"/>
        <v>60000 - 69999</v>
      </c>
      <c r="I432">
        <f>INDEX(BonusMatrix!$C$3:$G$14, MATCH(C432, BonusMatrix!$B$3:$B$14, 0), MATCH(F432, BonusMatrix!$C$2:$G$2, 0))</f>
        <v>2.8000000000000001E-2</v>
      </c>
      <c r="J432">
        <f t="shared" si="26"/>
        <v>1713.88</v>
      </c>
    </row>
    <row r="433" spans="1:10" x14ac:dyDescent="0.3">
      <c r="A433" t="s">
        <v>447</v>
      </c>
      <c r="B433" t="s">
        <v>7</v>
      </c>
      <c r="C433" t="s">
        <v>46</v>
      </c>
      <c r="D433">
        <v>52750</v>
      </c>
      <c r="E433" t="s">
        <v>18</v>
      </c>
      <c r="F433" t="s">
        <v>25</v>
      </c>
      <c r="G433" t="str">
        <f t="shared" si="27"/>
        <v>Non-Compliant</v>
      </c>
      <c r="H433" t="str">
        <f t="shared" si="28"/>
        <v>50000 - 59999</v>
      </c>
      <c r="I433">
        <f>INDEX(BonusMatrix!$C$3:$G$14, MATCH(C433, BonusMatrix!$B$3:$B$14, 0), MATCH(F433, BonusMatrix!$C$2:$G$2, 0))</f>
        <v>3.3000000000000002E-2</v>
      </c>
      <c r="J433">
        <f t="shared" si="26"/>
        <v>1740.75</v>
      </c>
    </row>
    <row r="434" spans="1:10" x14ac:dyDescent="0.3">
      <c r="A434" t="s">
        <v>448</v>
      </c>
      <c r="B434" t="s">
        <v>7</v>
      </c>
      <c r="C434" t="s">
        <v>33</v>
      </c>
      <c r="D434">
        <v>47270</v>
      </c>
      <c r="E434" t="s">
        <v>18</v>
      </c>
      <c r="F434" t="s">
        <v>25</v>
      </c>
      <c r="G434" t="str">
        <f t="shared" si="27"/>
        <v>Non-Compliant</v>
      </c>
      <c r="H434" t="str">
        <f t="shared" si="28"/>
        <v>40000 - 49999</v>
      </c>
      <c r="I434">
        <f>INDEX(BonusMatrix!$C$3:$G$14, MATCH(C434, BonusMatrix!$B$3:$B$14, 0), MATCH(F434, BonusMatrix!$C$2:$G$2, 0))</f>
        <v>3.2000000000000001E-2</v>
      </c>
      <c r="J434">
        <f t="shared" si="26"/>
        <v>1512.64</v>
      </c>
    </row>
    <row r="435" spans="1:10" x14ac:dyDescent="0.3">
      <c r="A435" t="s">
        <v>449</v>
      </c>
      <c r="B435" t="s">
        <v>7</v>
      </c>
      <c r="C435" t="s">
        <v>8</v>
      </c>
      <c r="D435">
        <v>118060</v>
      </c>
      <c r="E435" t="s">
        <v>18</v>
      </c>
      <c r="F435" t="s">
        <v>14</v>
      </c>
      <c r="G435" t="str">
        <f t="shared" si="27"/>
        <v>Compliant</v>
      </c>
      <c r="H435" t="str">
        <f t="shared" si="28"/>
        <v>110000 - 119999</v>
      </c>
      <c r="I435">
        <f>INDEX(BonusMatrix!$C$3:$G$14, MATCH(C435, BonusMatrix!$B$3:$B$14, 0), MATCH(F435, BonusMatrix!$C$2:$G$2, 0))</f>
        <v>5.0999999999999997E-2</v>
      </c>
      <c r="J435">
        <f t="shared" si="26"/>
        <v>6021.0599999999995</v>
      </c>
    </row>
    <row r="436" spans="1:10" x14ac:dyDescent="0.3">
      <c r="A436" t="s">
        <v>450</v>
      </c>
      <c r="B436" t="s">
        <v>7</v>
      </c>
      <c r="C436" t="s">
        <v>61</v>
      </c>
      <c r="D436">
        <v>37360</v>
      </c>
      <c r="E436" t="s">
        <v>9</v>
      </c>
      <c r="F436" t="s">
        <v>25</v>
      </c>
      <c r="G436" t="str">
        <f t="shared" si="27"/>
        <v>Non-Compliant</v>
      </c>
      <c r="H436" t="str">
        <f t="shared" si="28"/>
        <v>30000 - 39999</v>
      </c>
      <c r="I436">
        <f>INDEX(BonusMatrix!$C$3:$G$14, MATCH(C436, BonusMatrix!$B$3:$B$14, 0), MATCH(F436, BonusMatrix!$C$2:$G$2, 0))</f>
        <v>3.5000000000000003E-2</v>
      </c>
      <c r="J436">
        <f t="shared" si="26"/>
        <v>1307.6000000000001</v>
      </c>
    </row>
    <row r="437" spans="1:10" x14ac:dyDescent="0.3">
      <c r="A437" t="s">
        <v>451</v>
      </c>
      <c r="B437" t="s">
        <v>12</v>
      </c>
      <c r="C437" t="s">
        <v>30</v>
      </c>
      <c r="D437">
        <v>66510</v>
      </c>
      <c r="E437" t="s">
        <v>18</v>
      </c>
      <c r="F437" t="s">
        <v>25</v>
      </c>
      <c r="G437" t="str">
        <f t="shared" si="27"/>
        <v>Non-Compliant</v>
      </c>
      <c r="H437" t="str">
        <f t="shared" si="28"/>
        <v>60000 - 69999</v>
      </c>
      <c r="I437">
        <f>INDEX(BonusMatrix!$C$3:$G$14, MATCH(C437, BonusMatrix!$B$3:$B$14, 0), MATCH(F437, BonusMatrix!$C$2:$G$2, 0))</f>
        <v>2.4E-2</v>
      </c>
      <c r="J437">
        <f t="shared" si="26"/>
        <v>1596.24</v>
      </c>
    </row>
    <row r="438" spans="1:10" x14ac:dyDescent="0.3">
      <c r="A438" t="s">
        <v>452</v>
      </c>
      <c r="B438" t="s">
        <v>12</v>
      </c>
      <c r="C438" t="s">
        <v>61</v>
      </c>
      <c r="D438">
        <v>29530</v>
      </c>
      <c r="E438" t="s">
        <v>18</v>
      </c>
      <c r="F438" t="s">
        <v>47</v>
      </c>
      <c r="G438" t="str">
        <f t="shared" si="27"/>
        <v>Non-Compliant</v>
      </c>
      <c r="H438" t="str">
        <f t="shared" si="28"/>
        <v>20000 - 29999</v>
      </c>
      <c r="I438">
        <f>INDEX(BonusMatrix!$C$3:$G$14, MATCH(C438, BonusMatrix!$B$3:$B$14, 0), MATCH(F438, BonusMatrix!$C$2:$G$2, 0))</f>
        <v>5.0000000000000001E-3</v>
      </c>
      <c r="J438">
        <f t="shared" si="26"/>
        <v>147.65</v>
      </c>
    </row>
    <row r="439" spans="1:10" x14ac:dyDescent="0.3">
      <c r="A439" t="s">
        <v>453</v>
      </c>
      <c r="B439" t="s">
        <v>12</v>
      </c>
      <c r="C439" t="s">
        <v>46</v>
      </c>
      <c r="D439">
        <v>60440</v>
      </c>
      <c r="E439" t="s">
        <v>9</v>
      </c>
      <c r="F439" t="s">
        <v>10</v>
      </c>
      <c r="G439" t="str">
        <f t="shared" si="27"/>
        <v>Non-Compliant</v>
      </c>
      <c r="H439" t="str">
        <f t="shared" si="28"/>
        <v>60000 - 69999</v>
      </c>
      <c r="I439">
        <f>INDEX(BonusMatrix!$C$3:$G$14, MATCH(C439, BonusMatrix!$B$3:$B$14, 0), MATCH(F439, BonusMatrix!$C$2:$G$2, 0))</f>
        <v>8.4000000000000005E-2</v>
      </c>
      <c r="J439">
        <f t="shared" si="26"/>
        <v>5076.96</v>
      </c>
    </row>
    <row r="440" spans="1:10" x14ac:dyDescent="0.3">
      <c r="A440" t="s">
        <v>454</v>
      </c>
      <c r="B440" t="s">
        <v>7</v>
      </c>
      <c r="C440" t="s">
        <v>13</v>
      </c>
      <c r="D440">
        <v>90530</v>
      </c>
      <c r="E440" t="s">
        <v>9</v>
      </c>
      <c r="F440" t="s">
        <v>47</v>
      </c>
      <c r="G440" t="str">
        <f t="shared" si="27"/>
        <v>Compliant</v>
      </c>
      <c r="H440" t="str">
        <f t="shared" si="28"/>
        <v>90000 - 99999</v>
      </c>
      <c r="I440">
        <f>INDEX(BonusMatrix!$C$3:$G$14, MATCH(C440, BonusMatrix!$B$3:$B$14, 0), MATCH(F440, BonusMatrix!$C$2:$G$2, 0))</f>
        <v>5.0000000000000001E-3</v>
      </c>
      <c r="J440">
        <f t="shared" si="26"/>
        <v>452.65000000000003</v>
      </c>
    </row>
    <row r="441" spans="1:10" x14ac:dyDescent="0.3">
      <c r="A441" t="s">
        <v>455</v>
      </c>
      <c r="B441" t="s">
        <v>7</v>
      </c>
      <c r="C441" t="s">
        <v>38</v>
      </c>
      <c r="D441">
        <v>67950</v>
      </c>
      <c r="E441" t="s">
        <v>18</v>
      </c>
      <c r="F441" t="s">
        <v>10</v>
      </c>
      <c r="G441" t="str">
        <f t="shared" si="27"/>
        <v>Non-Compliant</v>
      </c>
      <c r="H441" t="str">
        <f t="shared" si="28"/>
        <v>60000 - 69999</v>
      </c>
      <c r="I441">
        <f>INDEX(BonusMatrix!$C$3:$G$14, MATCH(C441, BonusMatrix!$B$3:$B$14, 0), MATCH(F441, BonusMatrix!$C$2:$G$2, 0))</f>
        <v>6.3E-2</v>
      </c>
      <c r="J441">
        <f t="shared" si="26"/>
        <v>4280.8500000000004</v>
      </c>
    </row>
    <row r="442" spans="1:10" x14ac:dyDescent="0.3">
      <c r="A442" t="s">
        <v>456</v>
      </c>
      <c r="B442" t="s">
        <v>7</v>
      </c>
      <c r="C442" t="s">
        <v>49</v>
      </c>
      <c r="D442">
        <v>105120</v>
      </c>
      <c r="E442" t="s">
        <v>18</v>
      </c>
      <c r="F442" t="s">
        <v>25</v>
      </c>
      <c r="G442" t="str">
        <f t="shared" si="27"/>
        <v>Compliant</v>
      </c>
      <c r="H442" t="str">
        <f t="shared" si="28"/>
        <v>100000 - 109999</v>
      </c>
      <c r="I442">
        <f>INDEX(BonusMatrix!$C$3:$G$14, MATCH(C442, BonusMatrix!$B$3:$B$14, 0), MATCH(F442, BonusMatrix!$C$2:$G$2, 0))</f>
        <v>0.02</v>
      </c>
      <c r="J442">
        <f t="shared" si="26"/>
        <v>2102.4</v>
      </c>
    </row>
    <row r="443" spans="1:10" x14ac:dyDescent="0.3">
      <c r="A443" t="s">
        <v>457</v>
      </c>
      <c r="B443" t="s">
        <v>7</v>
      </c>
      <c r="C443" t="s">
        <v>38</v>
      </c>
      <c r="D443">
        <v>60570</v>
      </c>
      <c r="E443" t="s">
        <v>9</v>
      </c>
      <c r="F443" t="s">
        <v>14</v>
      </c>
      <c r="G443" t="str">
        <f t="shared" si="27"/>
        <v>Non-Compliant</v>
      </c>
      <c r="H443" t="str">
        <f t="shared" si="28"/>
        <v>60000 - 69999</v>
      </c>
      <c r="I443">
        <f>INDEX(BonusMatrix!$C$3:$G$14, MATCH(C443, BonusMatrix!$B$3:$B$14, 0), MATCH(F443, BonusMatrix!$C$2:$G$2, 0))</f>
        <v>5.8999999999999997E-2</v>
      </c>
      <c r="J443">
        <f t="shared" si="26"/>
        <v>3573.6299999999997</v>
      </c>
    </row>
    <row r="444" spans="1:10" x14ac:dyDescent="0.3">
      <c r="A444" t="s">
        <v>458</v>
      </c>
      <c r="B444" t="s">
        <v>12</v>
      </c>
      <c r="C444" t="s">
        <v>38</v>
      </c>
      <c r="D444">
        <v>119110</v>
      </c>
      <c r="E444" t="s">
        <v>18</v>
      </c>
      <c r="F444" t="s">
        <v>14</v>
      </c>
      <c r="G444" t="str">
        <f t="shared" si="27"/>
        <v>Compliant</v>
      </c>
      <c r="H444" t="str">
        <f t="shared" si="28"/>
        <v>110000 - 119999</v>
      </c>
      <c r="I444">
        <f>INDEX(BonusMatrix!$C$3:$G$14, MATCH(C444, BonusMatrix!$B$3:$B$14, 0), MATCH(F444, BonusMatrix!$C$2:$G$2, 0))</f>
        <v>5.8999999999999997E-2</v>
      </c>
      <c r="J444">
        <f t="shared" si="26"/>
        <v>7027.49</v>
      </c>
    </row>
    <row r="445" spans="1:10" x14ac:dyDescent="0.3">
      <c r="A445" t="s">
        <v>459</v>
      </c>
      <c r="B445" t="s">
        <v>7</v>
      </c>
      <c r="C445" t="s">
        <v>27</v>
      </c>
      <c r="D445">
        <v>104770</v>
      </c>
      <c r="E445" t="s">
        <v>18</v>
      </c>
      <c r="F445" t="s">
        <v>21</v>
      </c>
      <c r="G445" t="str">
        <f t="shared" si="27"/>
        <v>Compliant</v>
      </c>
      <c r="H445" t="str">
        <f t="shared" si="28"/>
        <v>100000 - 109999</v>
      </c>
      <c r="I445">
        <f>INDEX(BonusMatrix!$C$3:$G$14, MATCH(C445, BonusMatrix!$B$3:$B$14, 0), MATCH(F445, BonusMatrix!$C$2:$G$2, 0))</f>
        <v>1.4999999999999999E-2</v>
      </c>
      <c r="J445">
        <f t="shared" si="26"/>
        <v>1571.55</v>
      </c>
    </row>
    <row r="446" spans="1:10" x14ac:dyDescent="0.3">
      <c r="A446" t="s">
        <v>460</v>
      </c>
      <c r="B446" t="s">
        <v>7</v>
      </c>
      <c r="C446" t="s">
        <v>8</v>
      </c>
      <c r="D446">
        <v>70360</v>
      </c>
      <c r="E446" t="s">
        <v>9</v>
      </c>
      <c r="F446" t="s">
        <v>25</v>
      </c>
      <c r="G446" t="str">
        <f t="shared" si="27"/>
        <v>Non-Compliant</v>
      </c>
      <c r="H446" t="str">
        <f t="shared" si="28"/>
        <v>70000 - 79999</v>
      </c>
      <c r="I446">
        <f>INDEX(BonusMatrix!$C$3:$G$14, MATCH(C446, BonusMatrix!$B$3:$B$14, 0), MATCH(F446, BonusMatrix!$C$2:$G$2, 0))</f>
        <v>2.1000000000000001E-2</v>
      </c>
      <c r="J446">
        <f t="shared" si="26"/>
        <v>1477.5600000000002</v>
      </c>
    </row>
    <row r="447" spans="1:10" x14ac:dyDescent="0.3">
      <c r="A447" t="s">
        <v>461</v>
      </c>
      <c r="B447" t="s">
        <v>12</v>
      </c>
      <c r="C447" t="s">
        <v>30</v>
      </c>
      <c r="D447">
        <v>33630</v>
      </c>
      <c r="E447" t="s">
        <v>15</v>
      </c>
      <c r="F447" t="s">
        <v>21</v>
      </c>
      <c r="G447" t="str">
        <f t="shared" si="27"/>
        <v>Non-Compliant</v>
      </c>
      <c r="H447" t="str">
        <f t="shared" si="28"/>
        <v>30000 - 39999</v>
      </c>
      <c r="I447">
        <f>INDEX(BonusMatrix!$C$3:$G$14, MATCH(C447, BonusMatrix!$B$3:$B$14, 0), MATCH(F447, BonusMatrix!$C$2:$G$2, 0))</f>
        <v>1.7999999999999999E-2</v>
      </c>
      <c r="J447">
        <f t="shared" si="26"/>
        <v>605.33999999999992</v>
      </c>
    </row>
    <row r="448" spans="1:10" x14ac:dyDescent="0.3">
      <c r="A448" t="s">
        <v>462</v>
      </c>
      <c r="B448" t="s">
        <v>7</v>
      </c>
      <c r="C448" t="s">
        <v>38</v>
      </c>
      <c r="D448">
        <v>53870</v>
      </c>
      <c r="E448" t="s">
        <v>15</v>
      </c>
      <c r="F448" t="s">
        <v>14</v>
      </c>
      <c r="G448" t="str">
        <f t="shared" si="27"/>
        <v>Non-Compliant</v>
      </c>
      <c r="H448" t="str">
        <f t="shared" si="28"/>
        <v>50000 - 59999</v>
      </c>
      <c r="I448">
        <f>INDEX(BonusMatrix!$C$3:$G$14, MATCH(C448, BonusMatrix!$B$3:$B$14, 0), MATCH(F448, BonusMatrix!$C$2:$G$2, 0))</f>
        <v>5.8999999999999997E-2</v>
      </c>
      <c r="J448">
        <f t="shared" si="26"/>
        <v>3178.33</v>
      </c>
    </row>
    <row r="449" spans="1:10" x14ac:dyDescent="0.3">
      <c r="A449" t="s">
        <v>463</v>
      </c>
      <c r="B449" t="s">
        <v>12</v>
      </c>
      <c r="C449" t="s">
        <v>13</v>
      </c>
      <c r="D449">
        <v>111190</v>
      </c>
      <c r="E449" t="s">
        <v>9</v>
      </c>
      <c r="F449" t="s">
        <v>25</v>
      </c>
      <c r="G449" t="str">
        <f t="shared" si="27"/>
        <v>Compliant</v>
      </c>
      <c r="H449" t="str">
        <f t="shared" si="28"/>
        <v>110000 - 119999</v>
      </c>
      <c r="I449">
        <f>INDEX(BonusMatrix!$C$3:$G$14, MATCH(C449, BonusMatrix!$B$3:$B$14, 0), MATCH(F449, BonusMatrix!$C$2:$G$2, 0))</f>
        <v>3.5000000000000003E-2</v>
      </c>
      <c r="J449">
        <f t="shared" si="26"/>
        <v>3891.6500000000005</v>
      </c>
    </row>
    <row r="450" spans="1:10" x14ac:dyDescent="0.3">
      <c r="A450" t="s">
        <v>464</v>
      </c>
      <c r="B450" t="s">
        <v>12</v>
      </c>
      <c r="C450" t="s">
        <v>17</v>
      </c>
      <c r="D450">
        <v>29970</v>
      </c>
      <c r="E450" t="s">
        <v>18</v>
      </c>
      <c r="F450" t="s">
        <v>25</v>
      </c>
      <c r="G450" t="str">
        <f t="shared" si="27"/>
        <v>Non-Compliant</v>
      </c>
      <c r="H450" t="str">
        <f t="shared" si="28"/>
        <v>20000 - 29999</v>
      </c>
      <c r="I450">
        <f>INDEX(BonusMatrix!$C$3:$G$14, MATCH(C450, BonusMatrix!$B$3:$B$14, 0), MATCH(F450, BonusMatrix!$C$2:$G$2, 0))</f>
        <v>2.1000000000000001E-2</v>
      </c>
      <c r="J450">
        <f t="shared" si="26"/>
        <v>629.37</v>
      </c>
    </row>
    <row r="451" spans="1:10" x14ac:dyDescent="0.3">
      <c r="A451" t="s">
        <v>465</v>
      </c>
      <c r="B451" t="s">
        <v>7</v>
      </c>
      <c r="C451" t="s">
        <v>20</v>
      </c>
      <c r="D451">
        <v>64960</v>
      </c>
      <c r="E451" t="s">
        <v>9</v>
      </c>
      <c r="F451" t="s">
        <v>25</v>
      </c>
      <c r="G451" t="str">
        <f t="shared" si="27"/>
        <v>Non-Compliant</v>
      </c>
      <c r="H451" t="str">
        <f t="shared" si="28"/>
        <v>60000 - 69999</v>
      </c>
      <c r="I451">
        <f>INDEX(BonusMatrix!$C$3:$G$14, MATCH(C451, BonusMatrix!$B$3:$B$14, 0), MATCH(F451, BonusMatrix!$C$2:$G$2, 0))</f>
        <v>2.8000000000000001E-2</v>
      </c>
      <c r="J451">
        <f t="shared" ref="J451:J514" si="29">D451 * I451</f>
        <v>1818.88</v>
      </c>
    </row>
    <row r="452" spans="1:10" x14ac:dyDescent="0.3">
      <c r="A452" t="s">
        <v>466</v>
      </c>
      <c r="B452" t="s">
        <v>7</v>
      </c>
      <c r="C452" t="s">
        <v>33</v>
      </c>
      <c r="D452">
        <v>111230</v>
      </c>
      <c r="E452" t="s">
        <v>15</v>
      </c>
      <c r="F452" t="s">
        <v>25</v>
      </c>
      <c r="G452" t="str">
        <f t="shared" si="27"/>
        <v>Compliant</v>
      </c>
      <c r="H452" t="str">
        <f t="shared" si="28"/>
        <v>110000 - 119999</v>
      </c>
      <c r="I452">
        <f>INDEX(BonusMatrix!$C$3:$G$14, MATCH(C452, BonusMatrix!$B$3:$B$14, 0), MATCH(F452, BonusMatrix!$C$2:$G$2, 0))</f>
        <v>3.2000000000000001E-2</v>
      </c>
      <c r="J452">
        <f t="shared" si="29"/>
        <v>3559.36</v>
      </c>
    </row>
    <row r="453" spans="1:10" x14ac:dyDescent="0.3">
      <c r="A453" t="s">
        <v>467</v>
      </c>
      <c r="B453" t="s">
        <v>12</v>
      </c>
      <c r="C453" t="s">
        <v>8</v>
      </c>
      <c r="D453">
        <v>99530</v>
      </c>
      <c r="E453" t="s">
        <v>15</v>
      </c>
      <c r="F453" t="s">
        <v>25</v>
      </c>
      <c r="G453" t="str">
        <f t="shared" si="27"/>
        <v>Compliant</v>
      </c>
      <c r="H453" t="str">
        <f t="shared" si="28"/>
        <v>90000 - 99999</v>
      </c>
      <c r="I453">
        <f>INDEX(BonusMatrix!$C$3:$G$14, MATCH(C453, BonusMatrix!$B$3:$B$14, 0), MATCH(F453, BonusMatrix!$C$2:$G$2, 0))</f>
        <v>2.1000000000000001E-2</v>
      </c>
      <c r="J453">
        <f t="shared" si="29"/>
        <v>2090.13</v>
      </c>
    </row>
    <row r="454" spans="1:10" x14ac:dyDescent="0.3">
      <c r="A454" t="s">
        <v>468</v>
      </c>
      <c r="B454" t="s">
        <v>12</v>
      </c>
      <c r="C454" t="s">
        <v>46</v>
      </c>
      <c r="D454">
        <v>35980</v>
      </c>
      <c r="E454" t="s">
        <v>9</v>
      </c>
      <c r="F454" t="s">
        <v>10</v>
      </c>
      <c r="G454" t="str">
        <f t="shared" si="27"/>
        <v>Non-Compliant</v>
      </c>
      <c r="H454" t="str">
        <f t="shared" si="28"/>
        <v>30000 - 39999</v>
      </c>
      <c r="I454">
        <f>INDEX(BonusMatrix!$C$3:$G$14, MATCH(C454, BonusMatrix!$B$3:$B$14, 0), MATCH(F454, BonusMatrix!$C$2:$G$2, 0))</f>
        <v>8.4000000000000005E-2</v>
      </c>
      <c r="J454">
        <f t="shared" si="29"/>
        <v>3022.32</v>
      </c>
    </row>
    <row r="455" spans="1:10" x14ac:dyDescent="0.3">
      <c r="A455" t="s">
        <v>290</v>
      </c>
      <c r="B455" t="s">
        <v>12</v>
      </c>
      <c r="C455" t="s">
        <v>30</v>
      </c>
      <c r="D455">
        <v>72500</v>
      </c>
      <c r="E455" t="s">
        <v>18</v>
      </c>
      <c r="F455" t="s">
        <v>14</v>
      </c>
      <c r="G455" t="str">
        <f t="shared" si="27"/>
        <v>Non-Compliant</v>
      </c>
      <c r="H455" t="str">
        <f t="shared" si="28"/>
        <v>70000 - 79999</v>
      </c>
      <c r="I455">
        <f>INDEX(BonusMatrix!$C$3:$G$14, MATCH(C455, BonusMatrix!$B$3:$B$14, 0), MATCH(F455, BonusMatrix!$C$2:$G$2, 0))</f>
        <v>0.05</v>
      </c>
      <c r="J455">
        <f t="shared" si="29"/>
        <v>3625</v>
      </c>
    </row>
    <row r="456" spans="1:10" x14ac:dyDescent="0.3">
      <c r="A456" t="s">
        <v>469</v>
      </c>
      <c r="B456" t="s">
        <v>7</v>
      </c>
      <c r="C456" t="s">
        <v>61</v>
      </c>
      <c r="D456">
        <v>65700</v>
      </c>
      <c r="E456" t="s">
        <v>15</v>
      </c>
      <c r="F456" t="s">
        <v>47</v>
      </c>
      <c r="G456" t="str">
        <f t="shared" si="27"/>
        <v>Non-Compliant</v>
      </c>
      <c r="H456" t="str">
        <f t="shared" si="28"/>
        <v>60000 - 69999</v>
      </c>
      <c r="I456">
        <f>INDEX(BonusMatrix!$C$3:$G$14, MATCH(C456, BonusMatrix!$B$3:$B$14, 0), MATCH(F456, BonusMatrix!$C$2:$G$2, 0))</f>
        <v>5.0000000000000001E-3</v>
      </c>
      <c r="J456">
        <f t="shared" si="29"/>
        <v>328.5</v>
      </c>
    </row>
    <row r="457" spans="1:10" x14ac:dyDescent="0.3">
      <c r="A457" t="s">
        <v>470</v>
      </c>
      <c r="B457" t="s">
        <v>12</v>
      </c>
      <c r="C457" t="s">
        <v>27</v>
      </c>
      <c r="D457">
        <v>109170</v>
      </c>
      <c r="E457" t="s">
        <v>9</v>
      </c>
      <c r="F457" t="s">
        <v>14</v>
      </c>
      <c r="G457" t="str">
        <f t="shared" si="27"/>
        <v>Compliant</v>
      </c>
      <c r="H457" t="str">
        <f t="shared" si="28"/>
        <v>100000 - 109999</v>
      </c>
      <c r="I457">
        <f>INDEX(BonusMatrix!$C$3:$G$14, MATCH(C457, BonusMatrix!$B$3:$B$14, 0), MATCH(F457, BonusMatrix!$C$2:$G$2, 0))</f>
        <v>5.2999999999999999E-2</v>
      </c>
      <c r="J457">
        <f t="shared" si="29"/>
        <v>5786.01</v>
      </c>
    </row>
    <row r="458" spans="1:10" x14ac:dyDescent="0.3">
      <c r="A458" t="s">
        <v>471</v>
      </c>
      <c r="B458" t="s">
        <v>7</v>
      </c>
      <c r="C458" t="s">
        <v>20</v>
      </c>
      <c r="D458">
        <v>95020</v>
      </c>
      <c r="E458" t="s">
        <v>9</v>
      </c>
      <c r="F458" t="s">
        <v>25</v>
      </c>
      <c r="G458" t="str">
        <f t="shared" si="27"/>
        <v>Compliant</v>
      </c>
      <c r="H458" t="str">
        <f t="shared" si="28"/>
        <v>90000 - 99999</v>
      </c>
      <c r="I458">
        <f>INDEX(BonusMatrix!$C$3:$G$14, MATCH(C458, BonusMatrix!$B$3:$B$14, 0), MATCH(F458, BonusMatrix!$C$2:$G$2, 0))</f>
        <v>2.8000000000000001E-2</v>
      </c>
      <c r="J458">
        <f t="shared" si="29"/>
        <v>2660.56</v>
      </c>
    </row>
    <row r="459" spans="1:10" x14ac:dyDescent="0.3">
      <c r="A459" t="s">
        <v>155</v>
      </c>
      <c r="B459" t="s">
        <v>12</v>
      </c>
      <c r="C459" t="s">
        <v>33</v>
      </c>
      <c r="D459">
        <v>72500</v>
      </c>
      <c r="E459" t="s">
        <v>15</v>
      </c>
      <c r="F459" t="s">
        <v>21</v>
      </c>
      <c r="G459" t="str">
        <f t="shared" si="27"/>
        <v>Non-Compliant</v>
      </c>
      <c r="H459" t="str">
        <f t="shared" si="28"/>
        <v>70000 - 79999</v>
      </c>
      <c r="I459">
        <f>INDEX(BonusMatrix!$C$3:$G$14, MATCH(C459, BonusMatrix!$B$3:$B$14, 0), MATCH(F459, BonusMatrix!$C$2:$G$2, 0))</f>
        <v>0.01</v>
      </c>
      <c r="J459">
        <f t="shared" si="29"/>
        <v>725</v>
      </c>
    </row>
    <row r="460" spans="1:10" x14ac:dyDescent="0.3">
      <c r="A460" t="s">
        <v>472</v>
      </c>
      <c r="B460" t="s">
        <v>12</v>
      </c>
      <c r="C460" t="s">
        <v>33</v>
      </c>
      <c r="D460">
        <v>87290</v>
      </c>
      <c r="E460" t="s">
        <v>18</v>
      </c>
      <c r="F460" t="s">
        <v>14</v>
      </c>
      <c r="G460" t="str">
        <f t="shared" si="27"/>
        <v>Non-Compliant</v>
      </c>
      <c r="H460" t="str">
        <f t="shared" si="28"/>
        <v>80000 - 89999</v>
      </c>
      <c r="I460">
        <f>INDEX(BonusMatrix!$C$3:$G$14, MATCH(C460, BonusMatrix!$B$3:$B$14, 0), MATCH(F460, BonusMatrix!$C$2:$G$2, 0))</f>
        <v>4.1000000000000002E-2</v>
      </c>
      <c r="J460">
        <f t="shared" si="29"/>
        <v>3578.8900000000003</v>
      </c>
    </row>
    <row r="461" spans="1:10" x14ac:dyDescent="0.3">
      <c r="A461" t="s">
        <v>473</v>
      </c>
      <c r="B461" t="s">
        <v>12</v>
      </c>
      <c r="C461" t="s">
        <v>13</v>
      </c>
      <c r="D461">
        <v>97110</v>
      </c>
      <c r="E461" t="s">
        <v>15</v>
      </c>
      <c r="F461" t="s">
        <v>25</v>
      </c>
      <c r="G461" t="str">
        <f t="shared" si="27"/>
        <v>Compliant</v>
      </c>
      <c r="H461" t="str">
        <f t="shared" si="28"/>
        <v>90000 - 99999</v>
      </c>
      <c r="I461">
        <f>INDEX(BonusMatrix!$C$3:$G$14, MATCH(C461, BonusMatrix!$B$3:$B$14, 0), MATCH(F461, BonusMatrix!$C$2:$G$2, 0))</f>
        <v>3.5000000000000003E-2</v>
      </c>
      <c r="J461">
        <f t="shared" si="29"/>
        <v>3398.8500000000004</v>
      </c>
    </row>
    <row r="462" spans="1:10" x14ac:dyDescent="0.3">
      <c r="A462" t="s">
        <v>474</v>
      </c>
      <c r="B462" t="s">
        <v>12</v>
      </c>
      <c r="C462" t="s">
        <v>46</v>
      </c>
      <c r="D462">
        <v>59430</v>
      </c>
      <c r="E462" t="s">
        <v>9</v>
      </c>
      <c r="F462" t="s">
        <v>25</v>
      </c>
      <c r="G462" t="str">
        <f t="shared" si="27"/>
        <v>Non-Compliant</v>
      </c>
      <c r="H462" t="str">
        <f t="shared" si="28"/>
        <v>50000 - 59999</v>
      </c>
      <c r="I462">
        <f>INDEX(BonusMatrix!$C$3:$G$14, MATCH(C462, BonusMatrix!$B$3:$B$14, 0), MATCH(F462, BonusMatrix!$C$2:$G$2, 0))</f>
        <v>3.3000000000000002E-2</v>
      </c>
      <c r="J462">
        <f t="shared" si="29"/>
        <v>1961.19</v>
      </c>
    </row>
    <row r="463" spans="1:10" x14ac:dyDescent="0.3">
      <c r="A463" t="s">
        <v>475</v>
      </c>
      <c r="B463" t="s">
        <v>7</v>
      </c>
      <c r="C463" t="s">
        <v>61</v>
      </c>
      <c r="D463">
        <v>112120</v>
      </c>
      <c r="E463" t="s">
        <v>9</v>
      </c>
      <c r="F463" t="s">
        <v>25</v>
      </c>
      <c r="G463" t="str">
        <f t="shared" si="27"/>
        <v>Compliant</v>
      </c>
      <c r="H463" t="str">
        <f t="shared" si="28"/>
        <v>110000 - 119999</v>
      </c>
      <c r="I463">
        <f>INDEX(BonusMatrix!$C$3:$G$14, MATCH(C463, BonusMatrix!$B$3:$B$14, 0), MATCH(F463, BonusMatrix!$C$2:$G$2, 0))</f>
        <v>3.5000000000000003E-2</v>
      </c>
      <c r="J463">
        <f t="shared" si="29"/>
        <v>3924.2000000000003</v>
      </c>
    </row>
    <row r="464" spans="1:10" x14ac:dyDescent="0.3">
      <c r="A464" t="s">
        <v>476</v>
      </c>
      <c r="B464" t="s">
        <v>12</v>
      </c>
      <c r="C464" t="s">
        <v>17</v>
      </c>
      <c r="D464">
        <v>75870</v>
      </c>
      <c r="E464" t="s">
        <v>9</v>
      </c>
      <c r="F464" t="s">
        <v>25</v>
      </c>
      <c r="G464" t="str">
        <f t="shared" si="27"/>
        <v>Non-Compliant</v>
      </c>
      <c r="H464" t="str">
        <f t="shared" si="28"/>
        <v>70000 - 79999</v>
      </c>
      <c r="I464">
        <f>INDEX(BonusMatrix!$C$3:$G$14, MATCH(C464, BonusMatrix!$B$3:$B$14, 0), MATCH(F464, BonusMatrix!$C$2:$G$2, 0))</f>
        <v>2.1000000000000001E-2</v>
      </c>
      <c r="J464">
        <f t="shared" si="29"/>
        <v>1593.2700000000002</v>
      </c>
    </row>
    <row r="465" spans="1:10" x14ac:dyDescent="0.3">
      <c r="A465" t="s">
        <v>477</v>
      </c>
      <c r="B465" t="s">
        <v>12</v>
      </c>
      <c r="C465" t="s">
        <v>20</v>
      </c>
      <c r="D465">
        <v>93270</v>
      </c>
      <c r="E465" t="s">
        <v>9</v>
      </c>
      <c r="F465" t="s">
        <v>25</v>
      </c>
      <c r="G465" t="str">
        <f t="shared" si="27"/>
        <v>Compliant</v>
      </c>
      <c r="H465" t="str">
        <f t="shared" si="28"/>
        <v>90000 - 99999</v>
      </c>
      <c r="I465">
        <f>INDEX(BonusMatrix!$C$3:$G$14, MATCH(C465, BonusMatrix!$B$3:$B$14, 0), MATCH(F465, BonusMatrix!$C$2:$G$2, 0))</f>
        <v>2.8000000000000001E-2</v>
      </c>
      <c r="J465">
        <f t="shared" si="29"/>
        <v>2611.56</v>
      </c>
    </row>
    <row r="466" spans="1:10" x14ac:dyDescent="0.3">
      <c r="A466" t="s">
        <v>478</v>
      </c>
      <c r="B466" t="s">
        <v>12</v>
      </c>
      <c r="C466" t="s">
        <v>38</v>
      </c>
      <c r="D466">
        <v>42730</v>
      </c>
      <c r="E466" t="s">
        <v>9</v>
      </c>
      <c r="F466" t="s">
        <v>25</v>
      </c>
      <c r="G466" t="str">
        <f t="shared" si="27"/>
        <v>Non-Compliant</v>
      </c>
      <c r="H466" t="str">
        <f t="shared" si="28"/>
        <v>40000 - 49999</v>
      </c>
      <c r="I466">
        <f>INDEX(BonusMatrix!$C$3:$G$14, MATCH(C466, BonusMatrix!$B$3:$B$14, 0), MATCH(F466, BonusMatrix!$C$2:$G$2, 0))</f>
        <v>0.04</v>
      </c>
      <c r="J466">
        <f t="shared" si="29"/>
        <v>1709.2</v>
      </c>
    </row>
    <row r="467" spans="1:10" x14ac:dyDescent="0.3">
      <c r="A467" t="s">
        <v>479</v>
      </c>
      <c r="B467" t="s">
        <v>12</v>
      </c>
      <c r="C467" t="s">
        <v>27</v>
      </c>
      <c r="D467">
        <v>80610</v>
      </c>
      <c r="E467" t="s">
        <v>15</v>
      </c>
      <c r="F467" t="s">
        <v>25</v>
      </c>
      <c r="G467" t="str">
        <f t="shared" si="27"/>
        <v>Non-Compliant</v>
      </c>
      <c r="H467" t="str">
        <f t="shared" si="28"/>
        <v>80000 - 89999</v>
      </c>
      <c r="I467">
        <f>INDEX(BonusMatrix!$C$3:$G$14, MATCH(C467, BonusMatrix!$B$3:$B$14, 0), MATCH(F467, BonusMatrix!$C$2:$G$2, 0))</f>
        <v>2.3E-2</v>
      </c>
      <c r="J467">
        <f t="shared" si="29"/>
        <v>1854.03</v>
      </c>
    </row>
    <row r="468" spans="1:10" x14ac:dyDescent="0.3">
      <c r="A468" t="s">
        <v>480</v>
      </c>
      <c r="B468" t="s">
        <v>12</v>
      </c>
      <c r="C468" t="s">
        <v>27</v>
      </c>
      <c r="D468">
        <v>69060</v>
      </c>
      <c r="E468" t="s">
        <v>9</v>
      </c>
      <c r="F468" t="s">
        <v>47</v>
      </c>
      <c r="G468" t="str">
        <f t="shared" si="27"/>
        <v>Non-Compliant</v>
      </c>
      <c r="H468" t="str">
        <f t="shared" si="28"/>
        <v>60000 - 69999</v>
      </c>
      <c r="I468">
        <f>INDEX(BonusMatrix!$C$3:$G$14, MATCH(C468, BonusMatrix!$B$3:$B$14, 0), MATCH(F468, BonusMatrix!$C$2:$G$2, 0))</f>
        <v>5.0000000000000001E-3</v>
      </c>
      <c r="J468">
        <f t="shared" si="29"/>
        <v>345.3</v>
      </c>
    </row>
    <row r="469" spans="1:10" x14ac:dyDescent="0.3">
      <c r="A469" t="s">
        <v>481</v>
      </c>
      <c r="B469" t="s">
        <v>7</v>
      </c>
      <c r="C469" t="s">
        <v>33</v>
      </c>
      <c r="D469">
        <v>31280</v>
      </c>
      <c r="E469" t="s">
        <v>15</v>
      </c>
      <c r="F469" t="s">
        <v>25</v>
      </c>
      <c r="G469" t="str">
        <f t="shared" si="27"/>
        <v>Non-Compliant</v>
      </c>
      <c r="H469" t="str">
        <f t="shared" si="28"/>
        <v>30000 - 39999</v>
      </c>
      <c r="I469">
        <f>INDEX(BonusMatrix!$C$3:$G$14, MATCH(C469, BonusMatrix!$B$3:$B$14, 0), MATCH(F469, BonusMatrix!$C$2:$G$2, 0))</f>
        <v>3.2000000000000001E-2</v>
      </c>
      <c r="J469">
        <f t="shared" si="29"/>
        <v>1000.96</v>
      </c>
    </row>
    <row r="470" spans="1:10" x14ac:dyDescent="0.3">
      <c r="A470" t="s">
        <v>482</v>
      </c>
      <c r="B470" t="s">
        <v>7</v>
      </c>
      <c r="C470" t="s">
        <v>30</v>
      </c>
      <c r="D470">
        <v>96610</v>
      </c>
      <c r="E470" t="s">
        <v>18</v>
      </c>
      <c r="F470" t="s">
        <v>10</v>
      </c>
      <c r="G470" t="str">
        <f t="shared" si="27"/>
        <v>Compliant</v>
      </c>
      <c r="H470" t="str">
        <f t="shared" si="28"/>
        <v>90000 - 99999</v>
      </c>
      <c r="I470">
        <f>INDEX(BonusMatrix!$C$3:$G$14, MATCH(C470, BonusMatrix!$B$3:$B$14, 0), MATCH(F470, BonusMatrix!$C$2:$G$2, 0))</f>
        <v>7.2999999999999995E-2</v>
      </c>
      <c r="J470">
        <f t="shared" si="29"/>
        <v>7052.53</v>
      </c>
    </row>
    <row r="471" spans="1:10" x14ac:dyDescent="0.3">
      <c r="A471" t="s">
        <v>483</v>
      </c>
      <c r="B471" t="s">
        <v>12</v>
      </c>
      <c r="C471" t="s">
        <v>30</v>
      </c>
      <c r="D471">
        <v>37020</v>
      </c>
      <c r="E471" t="s">
        <v>18</v>
      </c>
      <c r="F471" t="s">
        <v>25</v>
      </c>
      <c r="G471" t="str">
        <f t="shared" si="27"/>
        <v>Non-Compliant</v>
      </c>
      <c r="H471" t="str">
        <f t="shared" si="28"/>
        <v>30000 - 39999</v>
      </c>
      <c r="I471">
        <f>INDEX(BonusMatrix!$C$3:$G$14, MATCH(C471, BonusMatrix!$B$3:$B$14, 0), MATCH(F471, BonusMatrix!$C$2:$G$2, 0))</f>
        <v>2.4E-2</v>
      </c>
      <c r="J471">
        <f t="shared" si="29"/>
        <v>888.48</v>
      </c>
    </row>
    <row r="472" spans="1:10" x14ac:dyDescent="0.3">
      <c r="A472" t="s">
        <v>484</v>
      </c>
      <c r="B472" t="s">
        <v>7</v>
      </c>
      <c r="C472" t="s">
        <v>38</v>
      </c>
      <c r="D472">
        <v>54970</v>
      </c>
      <c r="E472" t="s">
        <v>9</v>
      </c>
      <c r="F472" t="s">
        <v>25</v>
      </c>
      <c r="G472" t="str">
        <f t="shared" si="27"/>
        <v>Non-Compliant</v>
      </c>
      <c r="H472" t="str">
        <f t="shared" si="28"/>
        <v>50000 - 59999</v>
      </c>
      <c r="I472">
        <f>INDEX(BonusMatrix!$C$3:$G$14, MATCH(C472, BonusMatrix!$B$3:$B$14, 0), MATCH(F472, BonusMatrix!$C$2:$G$2, 0))</f>
        <v>0.04</v>
      </c>
      <c r="J472">
        <f t="shared" si="29"/>
        <v>2198.8000000000002</v>
      </c>
    </row>
    <row r="473" spans="1:10" x14ac:dyDescent="0.3">
      <c r="A473" t="s">
        <v>485</v>
      </c>
      <c r="B473" t="s">
        <v>7</v>
      </c>
      <c r="C473" t="s">
        <v>27</v>
      </c>
      <c r="D473">
        <v>41910</v>
      </c>
      <c r="E473" t="s">
        <v>9</v>
      </c>
      <c r="F473" t="s">
        <v>21</v>
      </c>
      <c r="G473" t="str">
        <f t="shared" si="27"/>
        <v>Non-Compliant</v>
      </c>
      <c r="H473" t="str">
        <f t="shared" si="28"/>
        <v>40000 - 49999</v>
      </c>
      <c r="I473">
        <f>INDEX(BonusMatrix!$C$3:$G$14, MATCH(C473, BonusMatrix!$B$3:$B$14, 0), MATCH(F473, BonusMatrix!$C$2:$G$2, 0))</f>
        <v>1.4999999999999999E-2</v>
      </c>
      <c r="J473">
        <f t="shared" si="29"/>
        <v>628.65</v>
      </c>
    </row>
    <row r="474" spans="1:10" x14ac:dyDescent="0.3">
      <c r="A474" t="s">
        <v>486</v>
      </c>
      <c r="B474" t="s">
        <v>7</v>
      </c>
      <c r="C474" t="s">
        <v>20</v>
      </c>
      <c r="D474">
        <v>116970</v>
      </c>
      <c r="E474" t="s">
        <v>15</v>
      </c>
      <c r="F474" t="s">
        <v>10</v>
      </c>
      <c r="G474" t="str">
        <f t="shared" si="27"/>
        <v>Compliant</v>
      </c>
      <c r="H474" t="str">
        <f t="shared" si="28"/>
        <v>110000 - 119999</v>
      </c>
      <c r="I474">
        <f>INDEX(BonusMatrix!$C$3:$G$14, MATCH(C474, BonusMatrix!$B$3:$B$14, 0), MATCH(F474, BonusMatrix!$C$2:$G$2, 0))</f>
        <v>7.5999999999999998E-2</v>
      </c>
      <c r="J474">
        <f t="shared" si="29"/>
        <v>8889.7199999999993</v>
      </c>
    </row>
    <row r="475" spans="1:10" x14ac:dyDescent="0.3">
      <c r="A475" t="s">
        <v>444</v>
      </c>
      <c r="B475" t="s">
        <v>12</v>
      </c>
      <c r="C475" t="s">
        <v>20</v>
      </c>
      <c r="D475">
        <v>88030</v>
      </c>
      <c r="E475" t="s">
        <v>18</v>
      </c>
      <c r="F475" t="s">
        <v>10</v>
      </c>
      <c r="G475" t="str">
        <f t="shared" si="27"/>
        <v>Non-Compliant</v>
      </c>
      <c r="H475" t="str">
        <f t="shared" si="28"/>
        <v>80000 - 89999</v>
      </c>
      <c r="I475">
        <f>INDEX(BonusMatrix!$C$3:$G$14, MATCH(C475, BonusMatrix!$B$3:$B$14, 0), MATCH(F475, BonusMatrix!$C$2:$G$2, 0))</f>
        <v>7.5999999999999998E-2</v>
      </c>
      <c r="J475">
        <f t="shared" si="29"/>
        <v>6690.28</v>
      </c>
    </row>
    <row r="476" spans="1:10" x14ac:dyDescent="0.3">
      <c r="A476" t="s">
        <v>487</v>
      </c>
      <c r="B476" t="s">
        <v>12</v>
      </c>
      <c r="C476" t="s">
        <v>24</v>
      </c>
      <c r="D476">
        <v>86390</v>
      </c>
      <c r="E476" t="s">
        <v>15</v>
      </c>
      <c r="F476" t="s">
        <v>14</v>
      </c>
      <c r="G476" t="str">
        <f t="shared" si="27"/>
        <v>Non-Compliant</v>
      </c>
      <c r="H476" t="str">
        <f t="shared" si="28"/>
        <v>80000 - 89999</v>
      </c>
      <c r="I476">
        <f>INDEX(BonusMatrix!$C$3:$G$14, MATCH(C476, BonusMatrix!$B$3:$B$14, 0), MATCH(F476, BonusMatrix!$C$2:$G$2, 0))</f>
        <v>5.3999999999999999E-2</v>
      </c>
      <c r="J476">
        <f t="shared" si="29"/>
        <v>4665.0600000000004</v>
      </c>
    </row>
    <row r="477" spans="1:10" x14ac:dyDescent="0.3">
      <c r="A477" t="s">
        <v>488</v>
      </c>
      <c r="B477" t="s">
        <v>12</v>
      </c>
      <c r="C477" t="s">
        <v>49</v>
      </c>
      <c r="D477">
        <v>71820</v>
      </c>
      <c r="E477" t="s">
        <v>18</v>
      </c>
      <c r="F477" t="s">
        <v>25</v>
      </c>
      <c r="G477" t="str">
        <f t="shared" si="27"/>
        <v>Non-Compliant</v>
      </c>
      <c r="H477" t="str">
        <f t="shared" si="28"/>
        <v>70000 - 79999</v>
      </c>
      <c r="I477">
        <f>INDEX(BonusMatrix!$C$3:$G$14, MATCH(C477, BonusMatrix!$B$3:$B$14, 0), MATCH(F477, BonusMatrix!$C$2:$G$2, 0))</f>
        <v>0.02</v>
      </c>
      <c r="J477">
        <f t="shared" si="29"/>
        <v>1436.4</v>
      </c>
    </row>
    <row r="478" spans="1:10" x14ac:dyDescent="0.3">
      <c r="A478" t="s">
        <v>489</v>
      </c>
      <c r="B478" t="s">
        <v>7</v>
      </c>
      <c r="C478" t="s">
        <v>46</v>
      </c>
      <c r="D478">
        <v>85460</v>
      </c>
      <c r="E478" t="s">
        <v>18</v>
      </c>
      <c r="F478" t="s">
        <v>25</v>
      </c>
      <c r="G478" t="str">
        <f t="shared" si="27"/>
        <v>Non-Compliant</v>
      </c>
      <c r="H478" t="str">
        <f t="shared" si="28"/>
        <v>80000 - 89999</v>
      </c>
      <c r="I478">
        <f>INDEX(BonusMatrix!$C$3:$G$14, MATCH(C478, BonusMatrix!$B$3:$B$14, 0), MATCH(F478, BonusMatrix!$C$2:$G$2, 0))</f>
        <v>3.3000000000000002E-2</v>
      </c>
      <c r="J478">
        <f t="shared" si="29"/>
        <v>2820.1800000000003</v>
      </c>
    </row>
    <row r="479" spans="1:10" x14ac:dyDescent="0.3">
      <c r="A479" t="s">
        <v>490</v>
      </c>
      <c r="B479" t="s">
        <v>12</v>
      </c>
      <c r="C479" t="s">
        <v>30</v>
      </c>
      <c r="D479">
        <v>91190</v>
      </c>
      <c r="E479" t="s">
        <v>9</v>
      </c>
      <c r="F479" t="s">
        <v>21</v>
      </c>
      <c r="G479" t="str">
        <f t="shared" si="27"/>
        <v>Compliant</v>
      </c>
      <c r="H479" t="str">
        <f t="shared" si="28"/>
        <v>90000 - 99999</v>
      </c>
      <c r="I479">
        <f>INDEX(BonusMatrix!$C$3:$G$14, MATCH(C479, BonusMatrix!$B$3:$B$14, 0), MATCH(F479, BonusMatrix!$C$2:$G$2, 0))</f>
        <v>1.7999999999999999E-2</v>
      </c>
      <c r="J479">
        <f t="shared" si="29"/>
        <v>1641.4199999999998</v>
      </c>
    </row>
    <row r="480" spans="1:10" x14ac:dyDescent="0.3">
      <c r="A480" t="s">
        <v>491</v>
      </c>
      <c r="B480" t="s">
        <v>845</v>
      </c>
      <c r="C480" t="s">
        <v>20</v>
      </c>
      <c r="D480">
        <v>93160</v>
      </c>
      <c r="E480" t="s">
        <v>9</v>
      </c>
      <c r="F480" t="s">
        <v>25</v>
      </c>
      <c r="G480" t="str">
        <f t="shared" si="27"/>
        <v>Compliant</v>
      </c>
      <c r="H480" t="str">
        <f t="shared" si="28"/>
        <v>90000 - 99999</v>
      </c>
      <c r="I480">
        <f>INDEX(BonusMatrix!$C$3:$G$14, MATCH(C480, BonusMatrix!$B$3:$B$14, 0), MATCH(F480, BonusMatrix!$C$2:$G$2, 0))</f>
        <v>2.8000000000000001E-2</v>
      </c>
      <c r="J480">
        <f t="shared" si="29"/>
        <v>2608.48</v>
      </c>
    </row>
    <row r="481" spans="1:10" x14ac:dyDescent="0.3">
      <c r="A481" t="s">
        <v>492</v>
      </c>
      <c r="B481" t="s">
        <v>7</v>
      </c>
      <c r="C481" t="s">
        <v>61</v>
      </c>
      <c r="D481">
        <v>110950</v>
      </c>
      <c r="E481" t="s">
        <v>18</v>
      </c>
      <c r="F481" t="s">
        <v>21</v>
      </c>
      <c r="G481" t="str">
        <f t="shared" si="27"/>
        <v>Compliant</v>
      </c>
      <c r="H481" t="str">
        <f t="shared" si="28"/>
        <v>110000 - 119999</v>
      </c>
      <c r="I481">
        <f>INDEX(BonusMatrix!$C$3:$G$14, MATCH(C481, BonusMatrix!$B$3:$B$14, 0), MATCH(F481, BonusMatrix!$C$2:$G$2, 0))</f>
        <v>1.2999999999999999E-2</v>
      </c>
      <c r="J481">
        <f t="shared" si="29"/>
        <v>1442.35</v>
      </c>
    </row>
    <row r="482" spans="1:10" x14ac:dyDescent="0.3">
      <c r="A482" t="s">
        <v>493</v>
      </c>
      <c r="B482" t="s">
        <v>12</v>
      </c>
      <c r="C482" t="s">
        <v>33</v>
      </c>
      <c r="D482">
        <v>35990</v>
      </c>
      <c r="E482" t="s">
        <v>15</v>
      </c>
      <c r="F482" t="s">
        <v>25</v>
      </c>
      <c r="G482" t="str">
        <f t="shared" si="27"/>
        <v>Non-Compliant</v>
      </c>
      <c r="H482" t="str">
        <f t="shared" si="28"/>
        <v>30000 - 39999</v>
      </c>
      <c r="I482">
        <f>INDEX(BonusMatrix!$C$3:$G$14, MATCH(C482, BonusMatrix!$B$3:$B$14, 0), MATCH(F482, BonusMatrix!$C$2:$G$2, 0))</f>
        <v>3.2000000000000001E-2</v>
      </c>
      <c r="J482">
        <f t="shared" si="29"/>
        <v>1151.68</v>
      </c>
    </row>
    <row r="483" spans="1:10" x14ac:dyDescent="0.3">
      <c r="A483" t="s">
        <v>494</v>
      </c>
      <c r="B483" t="s">
        <v>7</v>
      </c>
      <c r="C483" t="s">
        <v>13</v>
      </c>
      <c r="D483">
        <v>39970</v>
      </c>
      <c r="E483" t="s">
        <v>18</v>
      </c>
      <c r="F483" t="s">
        <v>25</v>
      </c>
      <c r="G483" t="str">
        <f t="shared" si="27"/>
        <v>Non-Compliant</v>
      </c>
      <c r="H483" t="str">
        <f t="shared" si="28"/>
        <v>30000 - 39999</v>
      </c>
      <c r="I483">
        <f>INDEX(BonusMatrix!$C$3:$G$14, MATCH(C483, BonusMatrix!$B$3:$B$14, 0), MATCH(F483, BonusMatrix!$C$2:$G$2, 0))</f>
        <v>3.5000000000000003E-2</v>
      </c>
      <c r="J483">
        <f t="shared" si="29"/>
        <v>1398.95</v>
      </c>
    </row>
    <row r="484" spans="1:10" x14ac:dyDescent="0.3">
      <c r="A484" t="s">
        <v>495</v>
      </c>
      <c r="B484" t="s">
        <v>7</v>
      </c>
      <c r="C484" t="s">
        <v>38</v>
      </c>
      <c r="D484">
        <v>79520</v>
      </c>
      <c r="E484" t="s">
        <v>18</v>
      </c>
      <c r="F484" t="s">
        <v>25</v>
      </c>
      <c r="G484" t="str">
        <f t="shared" ref="G484:G539" si="30">IF(D484&gt;=90000, "Compliant", "Non-Compliant")</f>
        <v>Non-Compliant</v>
      </c>
      <c r="H484" t="str">
        <f t="shared" ref="H484:H539" si="31">INT(D484/10000)*10000 &amp; " - " &amp; (INT(D484/10000)*10000 + 9999)</f>
        <v>70000 - 79999</v>
      </c>
      <c r="I484">
        <f>INDEX(BonusMatrix!$C$3:$G$14, MATCH(C484, BonusMatrix!$B$3:$B$14, 0), MATCH(F484, BonusMatrix!$C$2:$G$2, 0))</f>
        <v>0.04</v>
      </c>
      <c r="J484">
        <f t="shared" si="29"/>
        <v>3180.8</v>
      </c>
    </row>
    <row r="485" spans="1:10" x14ac:dyDescent="0.3">
      <c r="A485" t="s">
        <v>496</v>
      </c>
      <c r="B485" t="s">
        <v>7</v>
      </c>
      <c r="C485" t="s">
        <v>17</v>
      </c>
      <c r="D485">
        <v>52120</v>
      </c>
      <c r="E485" t="s">
        <v>15</v>
      </c>
      <c r="F485" t="s">
        <v>21</v>
      </c>
      <c r="G485" t="str">
        <f t="shared" si="30"/>
        <v>Non-Compliant</v>
      </c>
      <c r="H485" t="str">
        <f t="shared" si="31"/>
        <v>50000 - 59999</v>
      </c>
      <c r="I485">
        <f>INDEX(BonusMatrix!$C$3:$G$14, MATCH(C485, BonusMatrix!$B$3:$B$14, 0), MATCH(F485, BonusMatrix!$C$2:$G$2, 0))</f>
        <v>1.9E-2</v>
      </c>
      <c r="J485">
        <f t="shared" si="29"/>
        <v>990.28</v>
      </c>
    </row>
    <row r="486" spans="1:10" x14ac:dyDescent="0.3">
      <c r="A486" t="s">
        <v>497</v>
      </c>
      <c r="B486" t="s">
        <v>7</v>
      </c>
      <c r="C486" t="s">
        <v>20</v>
      </c>
      <c r="D486">
        <v>60010</v>
      </c>
      <c r="E486" t="s">
        <v>9</v>
      </c>
      <c r="F486" t="s">
        <v>25</v>
      </c>
      <c r="G486" t="str">
        <f t="shared" si="30"/>
        <v>Non-Compliant</v>
      </c>
      <c r="H486" t="str">
        <f t="shared" si="31"/>
        <v>60000 - 69999</v>
      </c>
      <c r="I486">
        <f>INDEX(BonusMatrix!$C$3:$G$14, MATCH(C486, BonusMatrix!$B$3:$B$14, 0), MATCH(F486, BonusMatrix!$C$2:$G$2, 0))</f>
        <v>2.8000000000000001E-2</v>
      </c>
      <c r="J486">
        <f t="shared" si="29"/>
        <v>1680.28</v>
      </c>
    </row>
    <row r="487" spans="1:10" x14ac:dyDescent="0.3">
      <c r="A487" t="s">
        <v>498</v>
      </c>
      <c r="B487" t="s">
        <v>12</v>
      </c>
      <c r="C487" t="s">
        <v>49</v>
      </c>
      <c r="D487">
        <v>35440</v>
      </c>
      <c r="E487" t="s">
        <v>15</v>
      </c>
      <c r="F487" t="s">
        <v>14</v>
      </c>
      <c r="G487" t="str">
        <f t="shared" si="30"/>
        <v>Non-Compliant</v>
      </c>
      <c r="H487" t="str">
        <f t="shared" si="31"/>
        <v>30000 - 39999</v>
      </c>
      <c r="I487">
        <f>INDEX(BonusMatrix!$C$3:$G$14, MATCH(C487, BonusMatrix!$B$3:$B$14, 0), MATCH(F487, BonusMatrix!$C$2:$G$2, 0))</f>
        <v>5.8000000000000003E-2</v>
      </c>
      <c r="J487">
        <f t="shared" si="29"/>
        <v>2055.52</v>
      </c>
    </row>
    <row r="488" spans="1:10" x14ac:dyDescent="0.3">
      <c r="A488" t="s">
        <v>16</v>
      </c>
      <c r="B488" t="s">
        <v>845</v>
      </c>
      <c r="C488" t="s">
        <v>17</v>
      </c>
      <c r="D488">
        <v>56370</v>
      </c>
      <c r="E488" t="s">
        <v>15</v>
      </c>
      <c r="F488" t="s">
        <v>25</v>
      </c>
      <c r="G488" t="str">
        <f t="shared" si="30"/>
        <v>Non-Compliant</v>
      </c>
      <c r="H488" t="str">
        <f t="shared" si="31"/>
        <v>50000 - 59999</v>
      </c>
      <c r="I488">
        <f>INDEX(BonusMatrix!$C$3:$G$14, MATCH(C488, BonusMatrix!$B$3:$B$14, 0), MATCH(F488, BonusMatrix!$C$2:$G$2, 0))</f>
        <v>2.1000000000000001E-2</v>
      </c>
      <c r="J488">
        <f t="shared" si="29"/>
        <v>1183.77</v>
      </c>
    </row>
    <row r="489" spans="1:10" x14ac:dyDescent="0.3">
      <c r="A489" t="s">
        <v>499</v>
      </c>
      <c r="B489" t="s">
        <v>12</v>
      </c>
      <c r="C489" t="s">
        <v>17</v>
      </c>
      <c r="D489">
        <v>105610</v>
      </c>
      <c r="E489" t="s">
        <v>9</v>
      </c>
      <c r="F489" t="s">
        <v>21</v>
      </c>
      <c r="G489" t="str">
        <f t="shared" si="30"/>
        <v>Compliant</v>
      </c>
      <c r="H489" t="str">
        <f t="shared" si="31"/>
        <v>100000 - 109999</v>
      </c>
      <c r="I489">
        <f>INDEX(BonusMatrix!$C$3:$G$14, MATCH(C489, BonusMatrix!$B$3:$B$14, 0), MATCH(F489, BonusMatrix!$C$2:$G$2, 0))</f>
        <v>1.9E-2</v>
      </c>
      <c r="J489">
        <f t="shared" si="29"/>
        <v>2006.59</v>
      </c>
    </row>
    <row r="490" spans="1:10" x14ac:dyDescent="0.3">
      <c r="A490" t="s">
        <v>500</v>
      </c>
      <c r="B490" t="s">
        <v>7</v>
      </c>
      <c r="C490" t="s">
        <v>49</v>
      </c>
      <c r="D490">
        <v>113280</v>
      </c>
      <c r="E490" t="s">
        <v>15</v>
      </c>
      <c r="F490" t="s">
        <v>14</v>
      </c>
      <c r="G490" t="str">
        <f t="shared" si="30"/>
        <v>Compliant</v>
      </c>
      <c r="H490" t="str">
        <f t="shared" si="31"/>
        <v>110000 - 119999</v>
      </c>
      <c r="I490">
        <f>INDEX(BonusMatrix!$C$3:$G$14, MATCH(C490, BonusMatrix!$B$3:$B$14, 0), MATCH(F490, BonusMatrix!$C$2:$G$2, 0))</f>
        <v>5.8000000000000003E-2</v>
      </c>
      <c r="J490">
        <f t="shared" si="29"/>
        <v>6570.2400000000007</v>
      </c>
    </row>
    <row r="491" spans="1:10" x14ac:dyDescent="0.3">
      <c r="A491" t="s">
        <v>501</v>
      </c>
      <c r="B491" t="s">
        <v>12</v>
      </c>
      <c r="C491" t="s">
        <v>13</v>
      </c>
      <c r="D491">
        <v>41980</v>
      </c>
      <c r="E491" t="s">
        <v>9</v>
      </c>
      <c r="F491" t="s">
        <v>25</v>
      </c>
      <c r="G491" t="str">
        <f t="shared" si="30"/>
        <v>Non-Compliant</v>
      </c>
      <c r="H491" t="str">
        <f t="shared" si="31"/>
        <v>40000 - 49999</v>
      </c>
      <c r="I491">
        <f>INDEX(BonusMatrix!$C$3:$G$14, MATCH(C491, BonusMatrix!$B$3:$B$14, 0), MATCH(F491, BonusMatrix!$C$2:$G$2, 0))</f>
        <v>3.5000000000000003E-2</v>
      </c>
      <c r="J491">
        <f t="shared" si="29"/>
        <v>1469.3000000000002</v>
      </c>
    </row>
    <row r="492" spans="1:10" x14ac:dyDescent="0.3">
      <c r="A492" t="s">
        <v>502</v>
      </c>
      <c r="B492" t="s">
        <v>7</v>
      </c>
      <c r="C492" t="s">
        <v>30</v>
      </c>
      <c r="D492">
        <v>103670</v>
      </c>
      <c r="E492" t="s">
        <v>9</v>
      </c>
      <c r="F492" t="s">
        <v>25</v>
      </c>
      <c r="G492" t="str">
        <f t="shared" si="30"/>
        <v>Compliant</v>
      </c>
      <c r="H492" t="str">
        <f t="shared" si="31"/>
        <v>100000 - 109999</v>
      </c>
      <c r="I492">
        <f>INDEX(BonusMatrix!$C$3:$G$14, MATCH(C492, BonusMatrix!$B$3:$B$14, 0), MATCH(F492, BonusMatrix!$C$2:$G$2, 0))</f>
        <v>2.4E-2</v>
      </c>
      <c r="J492">
        <f t="shared" si="29"/>
        <v>2488.08</v>
      </c>
    </row>
    <row r="493" spans="1:10" x14ac:dyDescent="0.3">
      <c r="A493" t="s">
        <v>503</v>
      </c>
      <c r="B493" t="s">
        <v>12</v>
      </c>
      <c r="C493" t="s">
        <v>27</v>
      </c>
      <c r="D493">
        <v>89690</v>
      </c>
      <c r="E493" t="s">
        <v>18</v>
      </c>
      <c r="F493" t="s">
        <v>14</v>
      </c>
      <c r="G493" t="str">
        <f t="shared" si="30"/>
        <v>Non-Compliant</v>
      </c>
      <c r="H493" t="str">
        <f t="shared" si="31"/>
        <v>80000 - 89999</v>
      </c>
      <c r="I493">
        <f>INDEX(BonusMatrix!$C$3:$G$14, MATCH(C493, BonusMatrix!$B$3:$B$14, 0), MATCH(F493, BonusMatrix!$C$2:$G$2, 0))</f>
        <v>5.2999999999999999E-2</v>
      </c>
      <c r="J493">
        <f t="shared" si="29"/>
        <v>4753.57</v>
      </c>
    </row>
    <row r="494" spans="1:10" x14ac:dyDescent="0.3">
      <c r="A494" t="s">
        <v>504</v>
      </c>
      <c r="B494" t="s">
        <v>12</v>
      </c>
      <c r="C494" t="s">
        <v>46</v>
      </c>
      <c r="D494">
        <v>87620</v>
      </c>
      <c r="E494" t="s">
        <v>15</v>
      </c>
      <c r="F494" t="s">
        <v>14</v>
      </c>
      <c r="G494" t="str">
        <f t="shared" si="30"/>
        <v>Non-Compliant</v>
      </c>
      <c r="H494" t="str">
        <f t="shared" si="31"/>
        <v>80000 - 89999</v>
      </c>
      <c r="I494">
        <f>INDEX(BonusMatrix!$C$3:$G$14, MATCH(C494, BonusMatrix!$B$3:$B$14, 0), MATCH(F494, BonusMatrix!$C$2:$G$2, 0))</f>
        <v>5.3999999999999999E-2</v>
      </c>
      <c r="J494">
        <f t="shared" si="29"/>
        <v>4731.4799999999996</v>
      </c>
    </row>
    <row r="495" spans="1:10" x14ac:dyDescent="0.3">
      <c r="A495" t="s">
        <v>505</v>
      </c>
      <c r="B495" t="s">
        <v>12</v>
      </c>
      <c r="C495" t="s">
        <v>46</v>
      </c>
      <c r="D495">
        <v>48250</v>
      </c>
      <c r="E495" t="s">
        <v>18</v>
      </c>
      <c r="F495" t="s">
        <v>21</v>
      </c>
      <c r="G495" t="str">
        <f t="shared" si="30"/>
        <v>Non-Compliant</v>
      </c>
      <c r="H495" t="str">
        <f t="shared" si="31"/>
        <v>40000 - 49999</v>
      </c>
      <c r="I495">
        <f>INDEX(BonusMatrix!$C$3:$G$14, MATCH(C495, BonusMatrix!$B$3:$B$14, 0), MATCH(F495, BonusMatrix!$C$2:$G$2, 0))</f>
        <v>0.02</v>
      </c>
      <c r="J495">
        <f t="shared" si="29"/>
        <v>965</v>
      </c>
    </row>
    <row r="496" spans="1:10" x14ac:dyDescent="0.3">
      <c r="A496" t="s">
        <v>506</v>
      </c>
      <c r="B496" t="s">
        <v>7</v>
      </c>
      <c r="C496" t="s">
        <v>61</v>
      </c>
      <c r="D496">
        <v>85780</v>
      </c>
      <c r="E496" t="s">
        <v>15</v>
      </c>
      <c r="F496" t="s">
        <v>21</v>
      </c>
      <c r="G496" t="str">
        <f t="shared" si="30"/>
        <v>Non-Compliant</v>
      </c>
      <c r="H496" t="str">
        <f t="shared" si="31"/>
        <v>80000 - 89999</v>
      </c>
      <c r="I496">
        <f>INDEX(BonusMatrix!$C$3:$G$14, MATCH(C496, BonusMatrix!$B$3:$B$14, 0), MATCH(F496, BonusMatrix!$C$2:$G$2, 0))</f>
        <v>1.2999999999999999E-2</v>
      </c>
      <c r="J496">
        <f t="shared" si="29"/>
        <v>1115.1399999999999</v>
      </c>
    </row>
    <row r="497" spans="1:10" x14ac:dyDescent="0.3">
      <c r="A497" t="s">
        <v>507</v>
      </c>
      <c r="B497" t="s">
        <v>7</v>
      </c>
      <c r="C497" t="s">
        <v>8</v>
      </c>
      <c r="D497">
        <v>54010</v>
      </c>
      <c r="E497" t="s">
        <v>18</v>
      </c>
      <c r="F497" t="s">
        <v>21</v>
      </c>
      <c r="G497" t="str">
        <f t="shared" si="30"/>
        <v>Non-Compliant</v>
      </c>
      <c r="H497" t="str">
        <f t="shared" si="31"/>
        <v>50000 - 59999</v>
      </c>
      <c r="I497">
        <f>INDEX(BonusMatrix!$C$3:$G$14, MATCH(C497, BonusMatrix!$B$3:$B$14, 0), MATCH(F497, BonusMatrix!$C$2:$G$2, 0))</f>
        <v>1.2E-2</v>
      </c>
      <c r="J497">
        <f t="shared" si="29"/>
        <v>648.12</v>
      </c>
    </row>
    <row r="498" spans="1:10" x14ac:dyDescent="0.3">
      <c r="A498" t="s">
        <v>508</v>
      </c>
      <c r="B498" t="s">
        <v>12</v>
      </c>
      <c r="C498" t="s">
        <v>46</v>
      </c>
      <c r="D498">
        <v>31020</v>
      </c>
      <c r="E498" t="s">
        <v>15</v>
      </c>
      <c r="F498" t="s">
        <v>25</v>
      </c>
      <c r="G498" t="str">
        <f t="shared" si="30"/>
        <v>Non-Compliant</v>
      </c>
      <c r="H498" t="str">
        <f t="shared" si="31"/>
        <v>30000 - 39999</v>
      </c>
      <c r="I498">
        <f>INDEX(BonusMatrix!$C$3:$G$14, MATCH(C498, BonusMatrix!$B$3:$B$14, 0), MATCH(F498, BonusMatrix!$C$2:$G$2, 0))</f>
        <v>3.3000000000000002E-2</v>
      </c>
      <c r="J498">
        <f t="shared" si="29"/>
        <v>1023.6600000000001</v>
      </c>
    </row>
    <row r="499" spans="1:10" x14ac:dyDescent="0.3">
      <c r="A499" t="s">
        <v>509</v>
      </c>
      <c r="B499" t="s">
        <v>12</v>
      </c>
      <c r="C499" t="s">
        <v>33</v>
      </c>
      <c r="D499">
        <v>75480</v>
      </c>
      <c r="E499" t="s">
        <v>18</v>
      </c>
      <c r="F499" t="s">
        <v>25</v>
      </c>
      <c r="G499" t="str">
        <f t="shared" si="30"/>
        <v>Non-Compliant</v>
      </c>
      <c r="H499" t="str">
        <f t="shared" si="31"/>
        <v>70000 - 79999</v>
      </c>
      <c r="I499">
        <f>INDEX(BonusMatrix!$C$3:$G$14, MATCH(C499, BonusMatrix!$B$3:$B$14, 0), MATCH(F499, BonusMatrix!$C$2:$G$2, 0))</f>
        <v>3.2000000000000001E-2</v>
      </c>
      <c r="J499">
        <f t="shared" si="29"/>
        <v>2415.36</v>
      </c>
    </row>
    <row r="500" spans="1:10" x14ac:dyDescent="0.3">
      <c r="A500" t="s">
        <v>510</v>
      </c>
      <c r="B500" t="s">
        <v>7</v>
      </c>
      <c r="C500" t="s">
        <v>24</v>
      </c>
      <c r="D500">
        <v>93500</v>
      </c>
      <c r="E500" t="s">
        <v>15</v>
      </c>
      <c r="F500" t="s">
        <v>25</v>
      </c>
      <c r="G500" t="str">
        <f t="shared" si="30"/>
        <v>Compliant</v>
      </c>
      <c r="H500" t="str">
        <f t="shared" si="31"/>
        <v>90000 - 99999</v>
      </c>
      <c r="I500">
        <f>INDEX(BonusMatrix!$C$3:$G$14, MATCH(C500, BonusMatrix!$B$3:$B$14, 0), MATCH(F500, BonusMatrix!$C$2:$G$2, 0))</f>
        <v>2.7E-2</v>
      </c>
      <c r="J500">
        <f t="shared" si="29"/>
        <v>2524.5</v>
      </c>
    </row>
    <row r="501" spans="1:10" x14ac:dyDescent="0.3">
      <c r="A501" t="s">
        <v>511</v>
      </c>
      <c r="B501" t="s">
        <v>12</v>
      </c>
      <c r="C501" t="s">
        <v>27</v>
      </c>
      <c r="D501">
        <v>98630</v>
      </c>
      <c r="E501" t="s">
        <v>9</v>
      </c>
      <c r="F501" t="s">
        <v>14</v>
      </c>
      <c r="G501" t="str">
        <f t="shared" si="30"/>
        <v>Compliant</v>
      </c>
      <c r="H501" t="str">
        <f t="shared" si="31"/>
        <v>90000 - 99999</v>
      </c>
      <c r="I501">
        <f>INDEX(BonusMatrix!$C$3:$G$14, MATCH(C501, BonusMatrix!$B$3:$B$14, 0), MATCH(F501, BonusMatrix!$C$2:$G$2, 0))</f>
        <v>5.2999999999999999E-2</v>
      </c>
      <c r="J501">
        <f t="shared" si="29"/>
        <v>5227.3899999999994</v>
      </c>
    </row>
    <row r="502" spans="1:10" x14ac:dyDescent="0.3">
      <c r="A502" t="s">
        <v>512</v>
      </c>
      <c r="B502" t="s">
        <v>7</v>
      </c>
      <c r="C502" t="s">
        <v>27</v>
      </c>
      <c r="D502">
        <v>76390</v>
      </c>
      <c r="E502" t="s">
        <v>9</v>
      </c>
      <c r="F502" t="s">
        <v>25</v>
      </c>
      <c r="G502" t="str">
        <f t="shared" si="30"/>
        <v>Non-Compliant</v>
      </c>
      <c r="H502" t="str">
        <f t="shared" si="31"/>
        <v>70000 - 79999</v>
      </c>
      <c r="I502">
        <f>INDEX(BonusMatrix!$C$3:$G$14, MATCH(C502, BonusMatrix!$B$3:$B$14, 0), MATCH(F502, BonusMatrix!$C$2:$G$2, 0))</f>
        <v>2.3E-2</v>
      </c>
      <c r="J502">
        <f t="shared" si="29"/>
        <v>1756.97</v>
      </c>
    </row>
    <row r="503" spans="1:10" x14ac:dyDescent="0.3">
      <c r="A503" t="s">
        <v>513</v>
      </c>
      <c r="B503" t="s">
        <v>12</v>
      </c>
      <c r="C503" t="s">
        <v>61</v>
      </c>
      <c r="D503">
        <v>68010</v>
      </c>
      <c r="E503" t="s">
        <v>15</v>
      </c>
      <c r="F503" t="s">
        <v>25</v>
      </c>
      <c r="G503" t="str">
        <f t="shared" si="30"/>
        <v>Non-Compliant</v>
      </c>
      <c r="H503" t="str">
        <f t="shared" si="31"/>
        <v>60000 - 69999</v>
      </c>
      <c r="I503">
        <f>INDEX(BonusMatrix!$C$3:$G$14, MATCH(C503, BonusMatrix!$B$3:$B$14, 0), MATCH(F503, BonusMatrix!$C$2:$G$2, 0))</f>
        <v>3.5000000000000003E-2</v>
      </c>
      <c r="J503">
        <f t="shared" si="29"/>
        <v>2380.3500000000004</v>
      </c>
    </row>
    <row r="504" spans="1:10" x14ac:dyDescent="0.3">
      <c r="A504" t="s">
        <v>514</v>
      </c>
      <c r="B504" t="s">
        <v>7</v>
      </c>
      <c r="C504" t="s">
        <v>24</v>
      </c>
      <c r="D504">
        <v>58030</v>
      </c>
      <c r="E504" t="s">
        <v>18</v>
      </c>
      <c r="F504" t="s">
        <v>14</v>
      </c>
      <c r="G504" t="str">
        <f t="shared" si="30"/>
        <v>Non-Compliant</v>
      </c>
      <c r="H504" t="str">
        <f t="shared" si="31"/>
        <v>50000 - 59999</v>
      </c>
      <c r="I504">
        <f>INDEX(BonusMatrix!$C$3:$G$14, MATCH(C504, BonusMatrix!$B$3:$B$14, 0), MATCH(F504, BonusMatrix!$C$2:$G$2, 0))</f>
        <v>5.3999999999999999E-2</v>
      </c>
      <c r="J504">
        <f t="shared" si="29"/>
        <v>3133.62</v>
      </c>
    </row>
    <row r="505" spans="1:10" x14ac:dyDescent="0.3">
      <c r="A505" t="s">
        <v>515</v>
      </c>
      <c r="B505" t="s">
        <v>7</v>
      </c>
      <c r="C505" t="s">
        <v>38</v>
      </c>
      <c r="D505">
        <v>59300</v>
      </c>
      <c r="E505" t="s">
        <v>18</v>
      </c>
      <c r="F505" t="s">
        <v>14</v>
      </c>
      <c r="G505" t="str">
        <f t="shared" si="30"/>
        <v>Non-Compliant</v>
      </c>
      <c r="H505" t="str">
        <f t="shared" si="31"/>
        <v>50000 - 59999</v>
      </c>
      <c r="I505">
        <f>INDEX(BonusMatrix!$C$3:$G$14, MATCH(C505, BonusMatrix!$B$3:$B$14, 0), MATCH(F505, BonusMatrix!$C$2:$G$2, 0))</f>
        <v>5.8999999999999997E-2</v>
      </c>
      <c r="J505">
        <f t="shared" si="29"/>
        <v>3498.7</v>
      </c>
    </row>
    <row r="506" spans="1:10" x14ac:dyDescent="0.3">
      <c r="A506" t="s">
        <v>516</v>
      </c>
      <c r="B506" t="s">
        <v>12</v>
      </c>
      <c r="C506" t="s">
        <v>33</v>
      </c>
      <c r="D506">
        <v>51800</v>
      </c>
      <c r="E506" t="s">
        <v>15</v>
      </c>
      <c r="F506" t="s">
        <v>25</v>
      </c>
      <c r="G506" t="str">
        <f t="shared" si="30"/>
        <v>Non-Compliant</v>
      </c>
      <c r="H506" t="str">
        <f t="shared" si="31"/>
        <v>50000 - 59999</v>
      </c>
      <c r="I506">
        <f>INDEX(BonusMatrix!$C$3:$G$14, MATCH(C506, BonusMatrix!$B$3:$B$14, 0), MATCH(F506, BonusMatrix!$C$2:$G$2, 0))</f>
        <v>3.2000000000000001E-2</v>
      </c>
      <c r="J506">
        <f t="shared" si="29"/>
        <v>1657.6000000000001</v>
      </c>
    </row>
    <row r="507" spans="1:10" x14ac:dyDescent="0.3">
      <c r="A507" t="s">
        <v>517</v>
      </c>
      <c r="B507" t="s">
        <v>7</v>
      </c>
      <c r="C507" t="s">
        <v>49</v>
      </c>
      <c r="D507">
        <v>57930</v>
      </c>
      <c r="E507" t="s">
        <v>15</v>
      </c>
      <c r="F507" t="s">
        <v>10</v>
      </c>
      <c r="G507" t="str">
        <f t="shared" si="30"/>
        <v>Non-Compliant</v>
      </c>
      <c r="H507" t="str">
        <f t="shared" si="31"/>
        <v>50000 - 59999</v>
      </c>
      <c r="I507">
        <f>INDEX(BonusMatrix!$C$3:$G$14, MATCH(C507, BonusMatrix!$B$3:$B$14, 0), MATCH(F507, BonusMatrix!$C$2:$G$2, 0))</f>
        <v>7.0999999999999994E-2</v>
      </c>
      <c r="J507">
        <f t="shared" si="29"/>
        <v>4113.03</v>
      </c>
    </row>
    <row r="508" spans="1:10" x14ac:dyDescent="0.3">
      <c r="A508" t="s">
        <v>518</v>
      </c>
      <c r="B508" t="s">
        <v>7</v>
      </c>
      <c r="C508" t="s">
        <v>13</v>
      </c>
      <c r="D508">
        <v>40530</v>
      </c>
      <c r="E508" t="s">
        <v>9</v>
      </c>
      <c r="F508" t="s">
        <v>25</v>
      </c>
      <c r="G508" t="str">
        <f t="shared" si="30"/>
        <v>Non-Compliant</v>
      </c>
      <c r="H508" t="str">
        <f t="shared" si="31"/>
        <v>40000 - 49999</v>
      </c>
      <c r="I508">
        <f>INDEX(BonusMatrix!$C$3:$G$14, MATCH(C508, BonusMatrix!$B$3:$B$14, 0), MATCH(F508, BonusMatrix!$C$2:$G$2, 0))</f>
        <v>3.5000000000000003E-2</v>
      </c>
      <c r="J508">
        <f t="shared" si="29"/>
        <v>1418.5500000000002</v>
      </c>
    </row>
    <row r="509" spans="1:10" x14ac:dyDescent="0.3">
      <c r="A509" t="s">
        <v>519</v>
      </c>
      <c r="B509" t="s">
        <v>7</v>
      </c>
      <c r="C509" t="s">
        <v>46</v>
      </c>
      <c r="D509">
        <v>48290</v>
      </c>
      <c r="E509" t="s">
        <v>18</v>
      </c>
      <c r="F509" t="s">
        <v>25</v>
      </c>
      <c r="G509" t="str">
        <f t="shared" si="30"/>
        <v>Non-Compliant</v>
      </c>
      <c r="H509" t="str">
        <f t="shared" si="31"/>
        <v>40000 - 49999</v>
      </c>
      <c r="I509">
        <f>INDEX(BonusMatrix!$C$3:$G$14, MATCH(C509, BonusMatrix!$B$3:$B$14, 0), MATCH(F509, BonusMatrix!$C$2:$G$2, 0))</f>
        <v>3.3000000000000002E-2</v>
      </c>
      <c r="J509">
        <f t="shared" si="29"/>
        <v>1593.5700000000002</v>
      </c>
    </row>
    <row r="510" spans="1:10" x14ac:dyDescent="0.3">
      <c r="A510" t="s">
        <v>520</v>
      </c>
      <c r="B510" t="s">
        <v>7</v>
      </c>
      <c r="C510" t="s">
        <v>20</v>
      </c>
      <c r="D510">
        <v>63720</v>
      </c>
      <c r="E510" t="s">
        <v>18</v>
      </c>
      <c r="F510" t="s">
        <v>10</v>
      </c>
      <c r="G510" t="str">
        <f t="shared" si="30"/>
        <v>Non-Compliant</v>
      </c>
      <c r="H510" t="str">
        <f t="shared" si="31"/>
        <v>60000 - 69999</v>
      </c>
      <c r="I510">
        <f>INDEX(BonusMatrix!$C$3:$G$14, MATCH(C510, BonusMatrix!$B$3:$B$14, 0), MATCH(F510, BonusMatrix!$C$2:$G$2, 0))</f>
        <v>7.5999999999999998E-2</v>
      </c>
      <c r="J510">
        <f t="shared" si="29"/>
        <v>4842.72</v>
      </c>
    </row>
    <row r="511" spans="1:10" x14ac:dyDescent="0.3">
      <c r="A511" t="s">
        <v>521</v>
      </c>
      <c r="B511" t="s">
        <v>7</v>
      </c>
      <c r="C511" t="s">
        <v>8</v>
      </c>
      <c r="D511">
        <v>84500</v>
      </c>
      <c r="E511" t="s">
        <v>18</v>
      </c>
      <c r="F511" t="s">
        <v>25</v>
      </c>
      <c r="G511" t="str">
        <f t="shared" si="30"/>
        <v>Non-Compliant</v>
      </c>
      <c r="H511" t="str">
        <f t="shared" si="31"/>
        <v>80000 - 89999</v>
      </c>
      <c r="I511">
        <f>INDEX(BonusMatrix!$C$3:$G$14, MATCH(C511, BonusMatrix!$B$3:$B$14, 0), MATCH(F511, BonusMatrix!$C$2:$G$2, 0))</f>
        <v>2.1000000000000001E-2</v>
      </c>
      <c r="J511">
        <f t="shared" si="29"/>
        <v>1774.5</v>
      </c>
    </row>
    <row r="512" spans="1:10" x14ac:dyDescent="0.3">
      <c r="A512" t="s">
        <v>522</v>
      </c>
      <c r="B512" t="s">
        <v>7</v>
      </c>
      <c r="C512" t="s">
        <v>49</v>
      </c>
      <c r="D512">
        <v>67430</v>
      </c>
      <c r="E512" t="s">
        <v>18</v>
      </c>
      <c r="F512" t="s">
        <v>25</v>
      </c>
      <c r="G512" t="str">
        <f t="shared" si="30"/>
        <v>Non-Compliant</v>
      </c>
      <c r="H512" t="str">
        <f t="shared" si="31"/>
        <v>60000 - 69999</v>
      </c>
      <c r="I512">
        <f>INDEX(BonusMatrix!$C$3:$G$14, MATCH(C512, BonusMatrix!$B$3:$B$14, 0), MATCH(F512, BonusMatrix!$C$2:$G$2, 0))</f>
        <v>0.02</v>
      </c>
      <c r="J512">
        <f t="shared" si="29"/>
        <v>1348.6000000000001</v>
      </c>
    </row>
    <row r="513" spans="1:10" x14ac:dyDescent="0.3">
      <c r="A513" t="s">
        <v>523</v>
      </c>
      <c r="B513" t="s">
        <v>7</v>
      </c>
      <c r="C513" t="s">
        <v>30</v>
      </c>
      <c r="D513">
        <v>69760</v>
      </c>
      <c r="E513" t="s">
        <v>18</v>
      </c>
      <c r="F513" t="s">
        <v>25</v>
      </c>
      <c r="G513" t="str">
        <f t="shared" si="30"/>
        <v>Non-Compliant</v>
      </c>
      <c r="H513" t="str">
        <f t="shared" si="31"/>
        <v>60000 - 69999</v>
      </c>
      <c r="I513">
        <f>INDEX(BonusMatrix!$C$3:$G$14, MATCH(C513, BonusMatrix!$B$3:$B$14, 0), MATCH(F513, BonusMatrix!$C$2:$G$2, 0))</f>
        <v>2.4E-2</v>
      </c>
      <c r="J513">
        <f t="shared" si="29"/>
        <v>1674.24</v>
      </c>
    </row>
    <row r="514" spans="1:10" x14ac:dyDescent="0.3">
      <c r="A514" t="s">
        <v>524</v>
      </c>
      <c r="B514" t="s">
        <v>12</v>
      </c>
      <c r="C514" t="s">
        <v>30</v>
      </c>
      <c r="D514">
        <v>33030</v>
      </c>
      <c r="E514" t="s">
        <v>9</v>
      </c>
      <c r="F514" t="s">
        <v>14</v>
      </c>
      <c r="G514" t="str">
        <f t="shared" si="30"/>
        <v>Non-Compliant</v>
      </c>
      <c r="H514" t="str">
        <f t="shared" si="31"/>
        <v>30000 - 39999</v>
      </c>
      <c r="I514">
        <f>INDEX(BonusMatrix!$C$3:$G$14, MATCH(C514, BonusMatrix!$B$3:$B$14, 0), MATCH(F514, BonusMatrix!$C$2:$G$2, 0))</f>
        <v>0.05</v>
      </c>
      <c r="J514">
        <f t="shared" si="29"/>
        <v>1651.5</v>
      </c>
    </row>
    <row r="515" spans="1:10" x14ac:dyDescent="0.3">
      <c r="A515" t="s">
        <v>525</v>
      </c>
      <c r="B515" t="s">
        <v>7</v>
      </c>
      <c r="C515" t="s">
        <v>30</v>
      </c>
      <c r="D515">
        <v>80170</v>
      </c>
      <c r="E515" t="s">
        <v>9</v>
      </c>
      <c r="F515" t="s">
        <v>25</v>
      </c>
      <c r="G515" t="str">
        <f t="shared" si="30"/>
        <v>Non-Compliant</v>
      </c>
      <c r="H515" t="str">
        <f t="shared" si="31"/>
        <v>80000 - 89999</v>
      </c>
      <c r="I515">
        <f>INDEX(BonusMatrix!$C$3:$G$14, MATCH(C515, BonusMatrix!$B$3:$B$14, 0), MATCH(F515, BonusMatrix!$C$2:$G$2, 0))</f>
        <v>2.4E-2</v>
      </c>
      <c r="J515">
        <f t="shared" ref="J515:J578" si="32">D515 * I515</f>
        <v>1924.08</v>
      </c>
    </row>
    <row r="516" spans="1:10" x14ac:dyDescent="0.3">
      <c r="A516" t="s">
        <v>526</v>
      </c>
      <c r="B516" t="s">
        <v>7</v>
      </c>
      <c r="C516" t="s">
        <v>38</v>
      </c>
      <c r="D516">
        <v>43510</v>
      </c>
      <c r="E516" t="s">
        <v>18</v>
      </c>
      <c r="F516" t="s">
        <v>25</v>
      </c>
      <c r="G516" t="str">
        <f t="shared" si="30"/>
        <v>Non-Compliant</v>
      </c>
      <c r="H516" t="str">
        <f t="shared" si="31"/>
        <v>40000 - 49999</v>
      </c>
      <c r="I516">
        <f>INDEX(BonusMatrix!$C$3:$G$14, MATCH(C516, BonusMatrix!$B$3:$B$14, 0), MATCH(F516, BonusMatrix!$C$2:$G$2, 0))</f>
        <v>0.04</v>
      </c>
      <c r="J516">
        <f t="shared" si="32"/>
        <v>1740.4</v>
      </c>
    </row>
    <row r="517" spans="1:10" x14ac:dyDescent="0.3">
      <c r="A517" t="s">
        <v>527</v>
      </c>
      <c r="B517" t="s">
        <v>12</v>
      </c>
      <c r="C517" t="s">
        <v>8</v>
      </c>
      <c r="D517">
        <v>49390</v>
      </c>
      <c r="E517" t="s">
        <v>9</v>
      </c>
      <c r="F517" t="s">
        <v>25</v>
      </c>
      <c r="G517" t="str">
        <f t="shared" si="30"/>
        <v>Non-Compliant</v>
      </c>
      <c r="H517" t="str">
        <f t="shared" si="31"/>
        <v>40000 - 49999</v>
      </c>
      <c r="I517">
        <f>INDEX(BonusMatrix!$C$3:$G$14, MATCH(C517, BonusMatrix!$B$3:$B$14, 0), MATCH(F517, BonusMatrix!$C$2:$G$2, 0))</f>
        <v>2.1000000000000001E-2</v>
      </c>
      <c r="J517">
        <f t="shared" si="32"/>
        <v>1037.19</v>
      </c>
    </row>
    <row r="518" spans="1:10" x14ac:dyDescent="0.3">
      <c r="A518" t="s">
        <v>528</v>
      </c>
      <c r="B518" t="s">
        <v>12</v>
      </c>
      <c r="C518" t="s">
        <v>46</v>
      </c>
      <c r="D518">
        <v>47910</v>
      </c>
      <c r="E518" t="s">
        <v>18</v>
      </c>
      <c r="F518" t="s">
        <v>25</v>
      </c>
      <c r="G518" t="str">
        <f t="shared" si="30"/>
        <v>Non-Compliant</v>
      </c>
      <c r="H518" t="str">
        <f t="shared" si="31"/>
        <v>40000 - 49999</v>
      </c>
      <c r="I518">
        <f>INDEX(BonusMatrix!$C$3:$G$14, MATCH(C518, BonusMatrix!$B$3:$B$14, 0), MATCH(F518, BonusMatrix!$C$2:$G$2, 0))</f>
        <v>3.3000000000000002E-2</v>
      </c>
      <c r="J518">
        <f t="shared" si="32"/>
        <v>1581.03</v>
      </c>
    </row>
    <row r="519" spans="1:10" x14ac:dyDescent="0.3">
      <c r="A519" t="s">
        <v>529</v>
      </c>
      <c r="B519" t="s">
        <v>7</v>
      </c>
      <c r="C519" t="s">
        <v>8</v>
      </c>
      <c r="D519">
        <v>35740</v>
      </c>
      <c r="E519" t="s">
        <v>18</v>
      </c>
      <c r="F519" t="s">
        <v>14</v>
      </c>
      <c r="G519" t="str">
        <f t="shared" si="30"/>
        <v>Non-Compliant</v>
      </c>
      <c r="H519" t="str">
        <f t="shared" si="31"/>
        <v>30000 - 39999</v>
      </c>
      <c r="I519">
        <f>INDEX(BonusMatrix!$C$3:$G$14, MATCH(C519, BonusMatrix!$B$3:$B$14, 0), MATCH(F519, BonusMatrix!$C$2:$G$2, 0))</f>
        <v>5.0999999999999997E-2</v>
      </c>
      <c r="J519">
        <f t="shared" si="32"/>
        <v>1822.7399999999998</v>
      </c>
    </row>
    <row r="520" spans="1:10" x14ac:dyDescent="0.3">
      <c r="A520" t="s">
        <v>530</v>
      </c>
      <c r="B520" t="s">
        <v>7</v>
      </c>
      <c r="C520" t="s">
        <v>20</v>
      </c>
      <c r="D520">
        <v>42240</v>
      </c>
      <c r="E520" t="s">
        <v>15</v>
      </c>
      <c r="F520" t="s">
        <v>10</v>
      </c>
      <c r="G520" t="str">
        <f t="shared" si="30"/>
        <v>Non-Compliant</v>
      </c>
      <c r="H520" t="str">
        <f t="shared" si="31"/>
        <v>40000 - 49999</v>
      </c>
      <c r="I520">
        <f>INDEX(BonusMatrix!$C$3:$G$14, MATCH(C520, BonusMatrix!$B$3:$B$14, 0), MATCH(F520, BonusMatrix!$C$2:$G$2, 0))</f>
        <v>7.5999999999999998E-2</v>
      </c>
      <c r="J520">
        <f t="shared" si="32"/>
        <v>3210.24</v>
      </c>
    </row>
    <row r="521" spans="1:10" x14ac:dyDescent="0.3">
      <c r="A521" t="s">
        <v>531</v>
      </c>
      <c r="B521" t="s">
        <v>12</v>
      </c>
      <c r="C521" t="s">
        <v>27</v>
      </c>
      <c r="D521">
        <v>117150</v>
      </c>
      <c r="E521" t="s">
        <v>9</v>
      </c>
      <c r="F521" t="s">
        <v>25</v>
      </c>
      <c r="G521" t="str">
        <f t="shared" si="30"/>
        <v>Compliant</v>
      </c>
      <c r="H521" t="str">
        <f t="shared" si="31"/>
        <v>110000 - 119999</v>
      </c>
      <c r="I521">
        <f>INDEX(BonusMatrix!$C$3:$G$14, MATCH(C521, BonusMatrix!$B$3:$B$14, 0), MATCH(F521, BonusMatrix!$C$2:$G$2, 0))</f>
        <v>2.3E-2</v>
      </c>
      <c r="J521">
        <f t="shared" si="32"/>
        <v>2694.45</v>
      </c>
    </row>
    <row r="522" spans="1:10" x14ac:dyDescent="0.3">
      <c r="A522" t="s">
        <v>532</v>
      </c>
      <c r="B522" t="s">
        <v>7</v>
      </c>
      <c r="C522" t="s">
        <v>13</v>
      </c>
      <c r="D522">
        <v>36540</v>
      </c>
      <c r="E522" t="s">
        <v>18</v>
      </c>
      <c r="F522" t="s">
        <v>14</v>
      </c>
      <c r="G522" t="str">
        <f t="shared" si="30"/>
        <v>Non-Compliant</v>
      </c>
      <c r="H522" t="str">
        <f t="shared" si="31"/>
        <v>30000 - 39999</v>
      </c>
      <c r="I522">
        <f>INDEX(BonusMatrix!$C$3:$G$14, MATCH(C522, BonusMatrix!$B$3:$B$14, 0), MATCH(F522, BonusMatrix!$C$2:$G$2, 0))</f>
        <v>4.2999999999999997E-2</v>
      </c>
      <c r="J522">
        <f t="shared" si="32"/>
        <v>1571.2199999999998</v>
      </c>
    </row>
    <row r="523" spans="1:10" x14ac:dyDescent="0.3">
      <c r="A523" t="s">
        <v>533</v>
      </c>
      <c r="B523" t="s">
        <v>845</v>
      </c>
      <c r="C523" t="s">
        <v>46</v>
      </c>
      <c r="D523">
        <v>87290</v>
      </c>
      <c r="E523" t="s">
        <v>18</v>
      </c>
      <c r="F523" t="s">
        <v>14</v>
      </c>
      <c r="G523" t="str">
        <f t="shared" si="30"/>
        <v>Non-Compliant</v>
      </c>
      <c r="H523" t="str">
        <f t="shared" si="31"/>
        <v>80000 - 89999</v>
      </c>
      <c r="I523">
        <f>INDEX(BonusMatrix!$C$3:$G$14, MATCH(C523, BonusMatrix!$B$3:$B$14, 0), MATCH(F523, BonusMatrix!$C$2:$G$2, 0))</f>
        <v>5.3999999999999999E-2</v>
      </c>
      <c r="J523">
        <f t="shared" si="32"/>
        <v>4713.66</v>
      </c>
    </row>
    <row r="524" spans="1:10" x14ac:dyDescent="0.3">
      <c r="A524" t="s">
        <v>534</v>
      </c>
      <c r="B524" t="s">
        <v>12</v>
      </c>
      <c r="C524" t="s">
        <v>46</v>
      </c>
      <c r="D524">
        <v>85720</v>
      </c>
      <c r="E524" t="s">
        <v>15</v>
      </c>
      <c r="F524" t="s">
        <v>25</v>
      </c>
      <c r="G524" t="str">
        <f t="shared" si="30"/>
        <v>Non-Compliant</v>
      </c>
      <c r="H524" t="str">
        <f t="shared" si="31"/>
        <v>80000 - 89999</v>
      </c>
      <c r="I524">
        <f>INDEX(BonusMatrix!$C$3:$G$14, MATCH(C524, BonusMatrix!$B$3:$B$14, 0), MATCH(F524, BonusMatrix!$C$2:$G$2, 0))</f>
        <v>3.3000000000000002E-2</v>
      </c>
      <c r="J524">
        <f t="shared" si="32"/>
        <v>2828.76</v>
      </c>
    </row>
    <row r="525" spans="1:10" x14ac:dyDescent="0.3">
      <c r="A525" t="s">
        <v>535</v>
      </c>
      <c r="B525" t="s">
        <v>845</v>
      </c>
      <c r="C525" t="s">
        <v>13</v>
      </c>
      <c r="D525">
        <v>34620</v>
      </c>
      <c r="E525" t="s">
        <v>18</v>
      </c>
      <c r="F525" t="s">
        <v>10</v>
      </c>
      <c r="G525" t="str">
        <f t="shared" si="30"/>
        <v>Non-Compliant</v>
      </c>
      <c r="H525" t="str">
        <f t="shared" si="31"/>
        <v>30000 - 39999</v>
      </c>
      <c r="I525">
        <f>INDEX(BonusMatrix!$C$3:$G$14, MATCH(C525, BonusMatrix!$B$3:$B$14, 0), MATCH(F525, BonusMatrix!$C$2:$G$2, 0))</f>
        <v>6.0999999999999999E-2</v>
      </c>
      <c r="J525">
        <f t="shared" si="32"/>
        <v>2111.8200000000002</v>
      </c>
    </row>
    <row r="526" spans="1:10" x14ac:dyDescent="0.3">
      <c r="A526" t="s">
        <v>536</v>
      </c>
      <c r="B526" t="s">
        <v>7</v>
      </c>
      <c r="C526" t="s">
        <v>38</v>
      </c>
      <c r="D526">
        <v>62690</v>
      </c>
      <c r="E526" t="s">
        <v>9</v>
      </c>
      <c r="F526" t="s">
        <v>21</v>
      </c>
      <c r="G526" t="str">
        <f t="shared" si="30"/>
        <v>Non-Compliant</v>
      </c>
      <c r="H526" t="str">
        <f t="shared" si="31"/>
        <v>60000 - 69999</v>
      </c>
      <c r="I526">
        <f>INDEX(BonusMatrix!$C$3:$G$14, MATCH(C526, BonusMatrix!$B$3:$B$14, 0), MATCH(F526, BonusMatrix!$C$2:$G$2, 0))</f>
        <v>1.9E-2</v>
      </c>
      <c r="J526">
        <f t="shared" si="32"/>
        <v>1191.1099999999999</v>
      </c>
    </row>
    <row r="527" spans="1:10" x14ac:dyDescent="0.3">
      <c r="A527" t="s">
        <v>425</v>
      </c>
      <c r="B527" t="s">
        <v>7</v>
      </c>
      <c r="C527" t="s">
        <v>8</v>
      </c>
      <c r="D527">
        <v>101390</v>
      </c>
      <c r="E527" t="s">
        <v>18</v>
      </c>
      <c r="F527" t="s">
        <v>25</v>
      </c>
      <c r="G527" t="str">
        <f t="shared" si="30"/>
        <v>Compliant</v>
      </c>
      <c r="H527" t="str">
        <f t="shared" si="31"/>
        <v>100000 - 109999</v>
      </c>
      <c r="I527">
        <f>INDEX(BonusMatrix!$C$3:$G$14, MATCH(C527, BonusMatrix!$B$3:$B$14, 0), MATCH(F527, BonusMatrix!$C$2:$G$2, 0))</f>
        <v>2.1000000000000001E-2</v>
      </c>
      <c r="J527">
        <f t="shared" si="32"/>
        <v>2129.19</v>
      </c>
    </row>
    <row r="528" spans="1:10" x14ac:dyDescent="0.3">
      <c r="A528" t="s">
        <v>537</v>
      </c>
      <c r="B528" t="s">
        <v>12</v>
      </c>
      <c r="C528" t="s">
        <v>46</v>
      </c>
      <c r="D528">
        <v>30250</v>
      </c>
      <c r="E528" t="s">
        <v>18</v>
      </c>
      <c r="F528" t="s">
        <v>25</v>
      </c>
      <c r="G528" t="str">
        <f t="shared" si="30"/>
        <v>Non-Compliant</v>
      </c>
      <c r="H528" t="str">
        <f t="shared" si="31"/>
        <v>30000 - 39999</v>
      </c>
      <c r="I528">
        <f>INDEX(BonusMatrix!$C$3:$G$14, MATCH(C528, BonusMatrix!$B$3:$B$14, 0), MATCH(F528, BonusMatrix!$C$2:$G$2, 0))</f>
        <v>3.3000000000000002E-2</v>
      </c>
      <c r="J528">
        <f t="shared" si="32"/>
        <v>998.25</v>
      </c>
    </row>
    <row r="529" spans="1:10" x14ac:dyDescent="0.3">
      <c r="A529" t="s">
        <v>538</v>
      </c>
      <c r="B529" t="s">
        <v>7</v>
      </c>
      <c r="C529" t="s">
        <v>30</v>
      </c>
      <c r="D529">
        <v>103160</v>
      </c>
      <c r="E529" t="s">
        <v>18</v>
      </c>
      <c r="F529" t="s">
        <v>14</v>
      </c>
      <c r="G529" t="str">
        <f t="shared" si="30"/>
        <v>Compliant</v>
      </c>
      <c r="H529" t="str">
        <f t="shared" si="31"/>
        <v>100000 - 109999</v>
      </c>
      <c r="I529">
        <f>INDEX(BonusMatrix!$C$3:$G$14, MATCH(C529, BonusMatrix!$B$3:$B$14, 0), MATCH(F529, BonusMatrix!$C$2:$G$2, 0))</f>
        <v>0.05</v>
      </c>
      <c r="J529">
        <f t="shared" si="32"/>
        <v>5158</v>
      </c>
    </row>
    <row r="530" spans="1:10" x14ac:dyDescent="0.3">
      <c r="A530" t="s">
        <v>539</v>
      </c>
      <c r="B530" t="s">
        <v>12</v>
      </c>
      <c r="C530" t="s">
        <v>17</v>
      </c>
      <c r="D530">
        <v>109790</v>
      </c>
      <c r="E530" t="s">
        <v>18</v>
      </c>
      <c r="F530" t="s">
        <v>25</v>
      </c>
      <c r="G530" t="str">
        <f t="shared" si="30"/>
        <v>Compliant</v>
      </c>
      <c r="H530" t="str">
        <f t="shared" si="31"/>
        <v>100000 - 109999</v>
      </c>
      <c r="I530">
        <f>INDEX(BonusMatrix!$C$3:$G$14, MATCH(C530, BonusMatrix!$B$3:$B$14, 0), MATCH(F530, BonusMatrix!$C$2:$G$2, 0))</f>
        <v>2.1000000000000001E-2</v>
      </c>
      <c r="J530">
        <f t="shared" si="32"/>
        <v>2305.59</v>
      </c>
    </row>
    <row r="531" spans="1:10" x14ac:dyDescent="0.3">
      <c r="A531" t="s">
        <v>540</v>
      </c>
      <c r="B531" t="s">
        <v>12</v>
      </c>
      <c r="C531" t="s">
        <v>49</v>
      </c>
      <c r="D531">
        <v>33760</v>
      </c>
      <c r="E531" t="s">
        <v>15</v>
      </c>
      <c r="F531" t="s">
        <v>25</v>
      </c>
      <c r="G531" t="str">
        <f t="shared" si="30"/>
        <v>Non-Compliant</v>
      </c>
      <c r="H531" t="str">
        <f t="shared" si="31"/>
        <v>30000 - 39999</v>
      </c>
      <c r="I531">
        <f>INDEX(BonusMatrix!$C$3:$G$14, MATCH(C531, BonusMatrix!$B$3:$B$14, 0), MATCH(F531, BonusMatrix!$C$2:$G$2, 0))</f>
        <v>0.02</v>
      </c>
      <c r="J531">
        <f t="shared" si="32"/>
        <v>675.2</v>
      </c>
    </row>
    <row r="532" spans="1:10" x14ac:dyDescent="0.3">
      <c r="A532" t="s">
        <v>541</v>
      </c>
      <c r="B532" t="s">
        <v>12</v>
      </c>
      <c r="C532" t="s">
        <v>17</v>
      </c>
      <c r="D532">
        <v>36740</v>
      </c>
      <c r="E532" t="s">
        <v>18</v>
      </c>
      <c r="F532" t="s">
        <v>25</v>
      </c>
      <c r="G532" t="str">
        <f t="shared" si="30"/>
        <v>Non-Compliant</v>
      </c>
      <c r="H532" t="str">
        <f t="shared" si="31"/>
        <v>30000 - 39999</v>
      </c>
      <c r="I532">
        <f>INDEX(BonusMatrix!$C$3:$G$14, MATCH(C532, BonusMatrix!$B$3:$B$14, 0), MATCH(F532, BonusMatrix!$C$2:$G$2, 0))</f>
        <v>2.1000000000000001E-2</v>
      </c>
      <c r="J532">
        <f t="shared" si="32"/>
        <v>771.54000000000008</v>
      </c>
    </row>
    <row r="533" spans="1:10" x14ac:dyDescent="0.3">
      <c r="A533" t="s">
        <v>542</v>
      </c>
      <c r="B533" t="s">
        <v>7</v>
      </c>
      <c r="C533" t="s">
        <v>33</v>
      </c>
      <c r="D533">
        <v>31240</v>
      </c>
      <c r="E533" t="s">
        <v>15</v>
      </c>
      <c r="F533" t="s">
        <v>21</v>
      </c>
      <c r="G533" t="str">
        <f t="shared" si="30"/>
        <v>Non-Compliant</v>
      </c>
      <c r="H533" t="str">
        <f t="shared" si="31"/>
        <v>30000 - 39999</v>
      </c>
      <c r="I533">
        <f>INDEX(BonusMatrix!$C$3:$G$14, MATCH(C533, BonusMatrix!$B$3:$B$14, 0), MATCH(F533, BonusMatrix!$C$2:$G$2, 0))</f>
        <v>0.01</v>
      </c>
      <c r="J533">
        <f t="shared" si="32"/>
        <v>312.40000000000003</v>
      </c>
    </row>
    <row r="534" spans="1:10" x14ac:dyDescent="0.3">
      <c r="A534" t="s">
        <v>205</v>
      </c>
      <c r="B534" t="s">
        <v>12</v>
      </c>
      <c r="C534" t="s">
        <v>20</v>
      </c>
      <c r="D534">
        <v>43200</v>
      </c>
      <c r="E534" t="s">
        <v>15</v>
      </c>
      <c r="F534" t="s">
        <v>10</v>
      </c>
      <c r="G534" t="str">
        <f t="shared" si="30"/>
        <v>Non-Compliant</v>
      </c>
      <c r="H534" t="str">
        <f t="shared" si="31"/>
        <v>40000 - 49999</v>
      </c>
      <c r="I534">
        <f>INDEX(BonusMatrix!$C$3:$G$14, MATCH(C534, BonusMatrix!$B$3:$B$14, 0), MATCH(F534, BonusMatrix!$C$2:$G$2, 0))</f>
        <v>7.5999999999999998E-2</v>
      </c>
      <c r="J534">
        <f t="shared" si="32"/>
        <v>3283.2</v>
      </c>
    </row>
    <row r="535" spans="1:10" x14ac:dyDescent="0.3">
      <c r="A535" t="s">
        <v>543</v>
      </c>
      <c r="B535" t="s">
        <v>12</v>
      </c>
      <c r="C535" t="s">
        <v>27</v>
      </c>
      <c r="D535">
        <v>84200</v>
      </c>
      <c r="E535" t="s">
        <v>15</v>
      </c>
      <c r="F535" t="s">
        <v>14</v>
      </c>
      <c r="G535" t="str">
        <f t="shared" si="30"/>
        <v>Non-Compliant</v>
      </c>
      <c r="H535" t="str">
        <f t="shared" si="31"/>
        <v>80000 - 89999</v>
      </c>
      <c r="I535">
        <f>INDEX(BonusMatrix!$C$3:$G$14, MATCH(C535, BonusMatrix!$B$3:$B$14, 0), MATCH(F535, BonusMatrix!$C$2:$G$2, 0))</f>
        <v>5.2999999999999999E-2</v>
      </c>
      <c r="J535">
        <f t="shared" si="32"/>
        <v>4462.5999999999995</v>
      </c>
    </row>
    <row r="536" spans="1:10" x14ac:dyDescent="0.3">
      <c r="A536" t="s">
        <v>544</v>
      </c>
      <c r="B536" t="s">
        <v>12</v>
      </c>
      <c r="C536" t="s">
        <v>17</v>
      </c>
      <c r="D536">
        <v>95980</v>
      </c>
      <c r="E536" t="s">
        <v>9</v>
      </c>
      <c r="F536" t="s">
        <v>25</v>
      </c>
      <c r="G536" t="str">
        <f t="shared" si="30"/>
        <v>Compliant</v>
      </c>
      <c r="H536" t="str">
        <f t="shared" si="31"/>
        <v>90000 - 99999</v>
      </c>
      <c r="I536">
        <f>INDEX(BonusMatrix!$C$3:$G$14, MATCH(C536, BonusMatrix!$B$3:$B$14, 0), MATCH(F536, BonusMatrix!$C$2:$G$2, 0))</f>
        <v>2.1000000000000001E-2</v>
      </c>
      <c r="J536">
        <f t="shared" si="32"/>
        <v>2015.5800000000002</v>
      </c>
    </row>
    <row r="537" spans="1:10" x14ac:dyDescent="0.3">
      <c r="A537" t="s">
        <v>161</v>
      </c>
      <c r="B537" t="s">
        <v>12</v>
      </c>
      <c r="C537" t="s">
        <v>30</v>
      </c>
      <c r="D537">
        <v>69190</v>
      </c>
      <c r="E537" t="s">
        <v>18</v>
      </c>
      <c r="F537" t="s">
        <v>14</v>
      </c>
      <c r="G537" t="str">
        <f t="shared" si="30"/>
        <v>Non-Compliant</v>
      </c>
      <c r="H537" t="str">
        <f t="shared" si="31"/>
        <v>60000 - 69999</v>
      </c>
      <c r="I537">
        <f>INDEX(BonusMatrix!$C$3:$G$14, MATCH(C537, BonusMatrix!$B$3:$B$14, 0), MATCH(F537, BonusMatrix!$C$2:$G$2, 0))</f>
        <v>0.05</v>
      </c>
      <c r="J537">
        <f t="shared" si="32"/>
        <v>3459.5</v>
      </c>
    </row>
    <row r="538" spans="1:10" x14ac:dyDescent="0.3">
      <c r="A538" t="s">
        <v>545</v>
      </c>
      <c r="B538" t="s">
        <v>12</v>
      </c>
      <c r="C538" t="s">
        <v>33</v>
      </c>
      <c r="D538">
        <v>65920</v>
      </c>
      <c r="E538" t="s">
        <v>18</v>
      </c>
      <c r="F538" t="s">
        <v>14</v>
      </c>
      <c r="G538" t="str">
        <f t="shared" si="30"/>
        <v>Non-Compliant</v>
      </c>
      <c r="H538" t="str">
        <f t="shared" si="31"/>
        <v>60000 - 69999</v>
      </c>
      <c r="I538">
        <f>INDEX(BonusMatrix!$C$3:$G$14, MATCH(C538, BonusMatrix!$B$3:$B$14, 0), MATCH(F538, BonusMatrix!$C$2:$G$2, 0))</f>
        <v>4.1000000000000002E-2</v>
      </c>
      <c r="J538">
        <f t="shared" si="32"/>
        <v>2702.7200000000003</v>
      </c>
    </row>
    <row r="539" spans="1:10" x14ac:dyDescent="0.3">
      <c r="A539" t="s">
        <v>546</v>
      </c>
      <c r="B539" t="s">
        <v>7</v>
      </c>
      <c r="C539" t="s">
        <v>17</v>
      </c>
      <c r="D539">
        <v>113620</v>
      </c>
      <c r="E539" t="s">
        <v>9</v>
      </c>
      <c r="F539" t="s">
        <v>21</v>
      </c>
      <c r="G539" t="str">
        <f t="shared" si="30"/>
        <v>Compliant</v>
      </c>
      <c r="H539" t="str">
        <f t="shared" si="31"/>
        <v>110000 - 119999</v>
      </c>
      <c r="I539">
        <f>INDEX(BonusMatrix!$C$3:$G$14, MATCH(C539, BonusMatrix!$B$3:$B$14, 0), MATCH(F539, BonusMatrix!$C$2:$G$2, 0))</f>
        <v>1.9E-2</v>
      </c>
      <c r="J539">
        <f t="shared" si="32"/>
        <v>2158.7799999999997</v>
      </c>
    </row>
    <row r="540" spans="1:10" x14ac:dyDescent="0.3">
      <c r="A540" t="s">
        <v>547</v>
      </c>
      <c r="B540" t="s">
        <v>7</v>
      </c>
      <c r="C540" t="s">
        <v>8</v>
      </c>
      <c r="D540">
        <v>60140</v>
      </c>
      <c r="E540" t="s">
        <v>15</v>
      </c>
      <c r="F540" t="s">
        <v>25</v>
      </c>
      <c r="G540" t="str">
        <f t="shared" ref="G540:G599" si="33">IF(D540&gt;=90000, "Compliant", "Non-Compliant")</f>
        <v>Non-Compliant</v>
      </c>
      <c r="H540" t="str">
        <f t="shared" ref="H540:H599" si="34">INT(D540/10000)*10000 &amp; " - " &amp; (INT(D540/10000)*10000 + 9999)</f>
        <v>60000 - 69999</v>
      </c>
      <c r="I540">
        <f>INDEX(BonusMatrix!$C$3:$G$14, MATCH(C540, BonusMatrix!$B$3:$B$14, 0), MATCH(F540, BonusMatrix!$C$2:$G$2, 0))</f>
        <v>2.1000000000000001E-2</v>
      </c>
      <c r="J540">
        <f t="shared" si="32"/>
        <v>1262.94</v>
      </c>
    </row>
    <row r="541" spans="1:10" x14ac:dyDescent="0.3">
      <c r="A541" t="s">
        <v>548</v>
      </c>
      <c r="B541" t="s">
        <v>7</v>
      </c>
      <c r="C541" t="s">
        <v>24</v>
      </c>
      <c r="D541">
        <v>34650</v>
      </c>
      <c r="E541" t="s">
        <v>15</v>
      </c>
      <c r="F541" t="s">
        <v>25</v>
      </c>
      <c r="G541" t="str">
        <f t="shared" si="33"/>
        <v>Non-Compliant</v>
      </c>
      <c r="H541" t="str">
        <f t="shared" si="34"/>
        <v>30000 - 39999</v>
      </c>
      <c r="I541">
        <f>INDEX(BonusMatrix!$C$3:$G$14, MATCH(C541, BonusMatrix!$B$3:$B$14, 0), MATCH(F541, BonusMatrix!$C$2:$G$2, 0))</f>
        <v>2.7E-2</v>
      </c>
      <c r="J541">
        <f t="shared" si="32"/>
        <v>935.55</v>
      </c>
    </row>
    <row r="542" spans="1:10" x14ac:dyDescent="0.3">
      <c r="A542" t="s">
        <v>549</v>
      </c>
      <c r="B542" t="s">
        <v>7</v>
      </c>
      <c r="C542" t="s">
        <v>27</v>
      </c>
      <c r="D542">
        <v>84740</v>
      </c>
      <c r="E542" t="s">
        <v>9</v>
      </c>
      <c r="F542" t="s">
        <v>25</v>
      </c>
      <c r="G542" t="str">
        <f t="shared" si="33"/>
        <v>Non-Compliant</v>
      </c>
      <c r="H542" t="str">
        <f t="shared" si="34"/>
        <v>80000 - 89999</v>
      </c>
      <c r="I542">
        <f>INDEX(BonusMatrix!$C$3:$G$14, MATCH(C542, BonusMatrix!$B$3:$B$14, 0), MATCH(F542, BonusMatrix!$C$2:$G$2, 0))</f>
        <v>2.3E-2</v>
      </c>
      <c r="J542">
        <f t="shared" si="32"/>
        <v>1949.02</v>
      </c>
    </row>
    <row r="543" spans="1:10" x14ac:dyDescent="0.3">
      <c r="A543" t="s">
        <v>550</v>
      </c>
      <c r="B543" t="s">
        <v>12</v>
      </c>
      <c r="C543" t="s">
        <v>30</v>
      </c>
      <c r="D543">
        <v>88360</v>
      </c>
      <c r="E543" t="s">
        <v>9</v>
      </c>
      <c r="F543" t="s">
        <v>25</v>
      </c>
      <c r="G543" t="str">
        <f t="shared" si="33"/>
        <v>Non-Compliant</v>
      </c>
      <c r="H543" t="str">
        <f t="shared" si="34"/>
        <v>80000 - 89999</v>
      </c>
      <c r="I543">
        <f>INDEX(BonusMatrix!$C$3:$G$14, MATCH(C543, BonusMatrix!$B$3:$B$14, 0), MATCH(F543, BonusMatrix!$C$2:$G$2, 0))</f>
        <v>2.4E-2</v>
      </c>
      <c r="J543">
        <f t="shared" si="32"/>
        <v>2120.64</v>
      </c>
    </row>
    <row r="544" spans="1:10" x14ac:dyDescent="0.3">
      <c r="A544" t="s">
        <v>551</v>
      </c>
      <c r="B544" t="s">
        <v>12</v>
      </c>
      <c r="C544" t="s">
        <v>27</v>
      </c>
      <c r="D544">
        <v>116220</v>
      </c>
      <c r="E544" t="s">
        <v>9</v>
      </c>
      <c r="F544" t="s">
        <v>21</v>
      </c>
      <c r="G544" t="str">
        <f t="shared" si="33"/>
        <v>Compliant</v>
      </c>
      <c r="H544" t="str">
        <f t="shared" si="34"/>
        <v>110000 - 119999</v>
      </c>
      <c r="I544">
        <f>INDEX(BonusMatrix!$C$3:$G$14, MATCH(C544, BonusMatrix!$B$3:$B$14, 0), MATCH(F544, BonusMatrix!$C$2:$G$2, 0))</f>
        <v>1.4999999999999999E-2</v>
      </c>
      <c r="J544">
        <f t="shared" si="32"/>
        <v>1743.3</v>
      </c>
    </row>
    <row r="545" spans="1:10" x14ac:dyDescent="0.3">
      <c r="A545" t="s">
        <v>411</v>
      </c>
      <c r="B545" t="s">
        <v>12</v>
      </c>
      <c r="C545" t="s">
        <v>27</v>
      </c>
      <c r="D545">
        <v>45060</v>
      </c>
      <c r="E545" t="s">
        <v>9</v>
      </c>
      <c r="F545" t="s">
        <v>25</v>
      </c>
      <c r="G545" t="str">
        <f t="shared" si="33"/>
        <v>Non-Compliant</v>
      </c>
      <c r="H545" t="str">
        <f t="shared" si="34"/>
        <v>40000 - 49999</v>
      </c>
      <c r="I545">
        <f>INDEX(BonusMatrix!$C$3:$G$14, MATCH(C545, BonusMatrix!$B$3:$B$14, 0), MATCH(F545, BonusMatrix!$C$2:$G$2, 0))</f>
        <v>2.3E-2</v>
      </c>
      <c r="J545">
        <f t="shared" si="32"/>
        <v>1036.3799999999999</v>
      </c>
    </row>
    <row r="546" spans="1:10" x14ac:dyDescent="0.3">
      <c r="A546" t="s">
        <v>552</v>
      </c>
      <c r="B546" t="s">
        <v>7</v>
      </c>
      <c r="C546" t="s">
        <v>27</v>
      </c>
      <c r="D546">
        <v>106890</v>
      </c>
      <c r="E546" t="s">
        <v>18</v>
      </c>
      <c r="F546" t="s">
        <v>25</v>
      </c>
      <c r="G546" t="str">
        <f t="shared" si="33"/>
        <v>Compliant</v>
      </c>
      <c r="H546" t="str">
        <f t="shared" si="34"/>
        <v>100000 - 109999</v>
      </c>
      <c r="I546">
        <f>INDEX(BonusMatrix!$C$3:$G$14, MATCH(C546, BonusMatrix!$B$3:$B$14, 0), MATCH(F546, BonusMatrix!$C$2:$G$2, 0))</f>
        <v>2.3E-2</v>
      </c>
      <c r="J546">
        <f t="shared" si="32"/>
        <v>2458.4699999999998</v>
      </c>
    </row>
    <row r="547" spans="1:10" x14ac:dyDescent="0.3">
      <c r="A547" t="s">
        <v>84</v>
      </c>
      <c r="B547" t="s">
        <v>7</v>
      </c>
      <c r="C547" t="s">
        <v>17</v>
      </c>
      <c r="D547">
        <v>28480</v>
      </c>
      <c r="E547" t="s">
        <v>18</v>
      </c>
      <c r="F547" t="s">
        <v>21</v>
      </c>
      <c r="G547" t="str">
        <f t="shared" si="33"/>
        <v>Non-Compliant</v>
      </c>
      <c r="H547" t="str">
        <f t="shared" si="34"/>
        <v>20000 - 29999</v>
      </c>
      <c r="I547">
        <f>INDEX(BonusMatrix!$C$3:$G$14, MATCH(C547, BonusMatrix!$B$3:$B$14, 0), MATCH(F547, BonusMatrix!$C$2:$G$2, 0))</f>
        <v>1.9E-2</v>
      </c>
      <c r="J547">
        <f t="shared" si="32"/>
        <v>541.12</v>
      </c>
    </row>
    <row r="548" spans="1:10" x14ac:dyDescent="0.3">
      <c r="A548" t="s">
        <v>553</v>
      </c>
      <c r="B548" t="s">
        <v>12</v>
      </c>
      <c r="C548" t="s">
        <v>61</v>
      </c>
      <c r="D548">
        <v>107440</v>
      </c>
      <c r="E548" t="s">
        <v>18</v>
      </c>
      <c r="F548" t="s">
        <v>21</v>
      </c>
      <c r="G548" t="str">
        <f t="shared" si="33"/>
        <v>Compliant</v>
      </c>
      <c r="H548" t="str">
        <f t="shared" si="34"/>
        <v>100000 - 109999</v>
      </c>
      <c r="I548">
        <f>INDEX(BonusMatrix!$C$3:$G$14, MATCH(C548, BonusMatrix!$B$3:$B$14, 0), MATCH(F548, BonusMatrix!$C$2:$G$2, 0))</f>
        <v>1.2999999999999999E-2</v>
      </c>
      <c r="J548">
        <f t="shared" si="32"/>
        <v>1396.72</v>
      </c>
    </row>
    <row r="549" spans="1:10" x14ac:dyDescent="0.3">
      <c r="A549" t="s">
        <v>434</v>
      </c>
      <c r="B549" t="s">
        <v>7</v>
      </c>
      <c r="C549" t="s">
        <v>17</v>
      </c>
      <c r="D549">
        <v>57620</v>
      </c>
      <c r="E549" t="s">
        <v>15</v>
      </c>
      <c r="F549" t="s">
        <v>14</v>
      </c>
      <c r="G549" t="str">
        <f t="shared" si="33"/>
        <v>Non-Compliant</v>
      </c>
      <c r="H549" t="str">
        <f t="shared" si="34"/>
        <v>50000 - 59999</v>
      </c>
      <c r="I549">
        <f>INDEX(BonusMatrix!$C$3:$G$14, MATCH(C549, BonusMatrix!$B$3:$B$14, 0), MATCH(F549, BonusMatrix!$C$2:$G$2, 0))</f>
        <v>5.3999999999999999E-2</v>
      </c>
      <c r="J549">
        <f t="shared" si="32"/>
        <v>3111.48</v>
      </c>
    </row>
    <row r="550" spans="1:10" x14ac:dyDescent="0.3">
      <c r="A550" t="s">
        <v>554</v>
      </c>
      <c r="B550" t="s">
        <v>12</v>
      </c>
      <c r="C550" t="s">
        <v>24</v>
      </c>
      <c r="D550">
        <v>29810</v>
      </c>
      <c r="E550" t="s">
        <v>18</v>
      </c>
      <c r="F550" t="s">
        <v>25</v>
      </c>
      <c r="G550" t="str">
        <f t="shared" si="33"/>
        <v>Non-Compliant</v>
      </c>
      <c r="H550" t="str">
        <f t="shared" si="34"/>
        <v>20000 - 29999</v>
      </c>
      <c r="I550">
        <f>INDEX(BonusMatrix!$C$3:$G$14, MATCH(C550, BonusMatrix!$B$3:$B$14, 0), MATCH(F550, BonusMatrix!$C$2:$G$2, 0))</f>
        <v>2.7E-2</v>
      </c>
      <c r="J550">
        <f t="shared" si="32"/>
        <v>804.87</v>
      </c>
    </row>
    <row r="551" spans="1:10" x14ac:dyDescent="0.3">
      <c r="A551" t="s">
        <v>555</v>
      </c>
      <c r="B551" t="s">
        <v>7</v>
      </c>
      <c r="C551" t="s">
        <v>38</v>
      </c>
      <c r="D551">
        <v>105330</v>
      </c>
      <c r="E551" t="s">
        <v>9</v>
      </c>
      <c r="F551" t="s">
        <v>21</v>
      </c>
      <c r="G551" t="str">
        <f t="shared" si="33"/>
        <v>Compliant</v>
      </c>
      <c r="H551" t="str">
        <f t="shared" si="34"/>
        <v>100000 - 109999</v>
      </c>
      <c r="I551">
        <f>INDEX(BonusMatrix!$C$3:$G$14, MATCH(C551, BonusMatrix!$B$3:$B$14, 0), MATCH(F551, BonusMatrix!$C$2:$G$2, 0))</f>
        <v>1.9E-2</v>
      </c>
      <c r="J551">
        <f t="shared" si="32"/>
        <v>2001.27</v>
      </c>
    </row>
    <row r="552" spans="1:10" x14ac:dyDescent="0.3">
      <c r="A552" t="s">
        <v>556</v>
      </c>
      <c r="B552" t="s">
        <v>12</v>
      </c>
      <c r="C552" t="s">
        <v>17</v>
      </c>
      <c r="D552">
        <v>43110</v>
      </c>
      <c r="E552" t="s">
        <v>9</v>
      </c>
      <c r="F552" t="s">
        <v>25</v>
      </c>
      <c r="G552" t="str">
        <f t="shared" si="33"/>
        <v>Non-Compliant</v>
      </c>
      <c r="H552" t="str">
        <f t="shared" si="34"/>
        <v>40000 - 49999</v>
      </c>
      <c r="I552">
        <f>INDEX(BonusMatrix!$C$3:$G$14, MATCH(C552, BonusMatrix!$B$3:$B$14, 0), MATCH(F552, BonusMatrix!$C$2:$G$2, 0))</f>
        <v>2.1000000000000001E-2</v>
      </c>
      <c r="J552">
        <f t="shared" si="32"/>
        <v>905.31000000000006</v>
      </c>
    </row>
    <row r="553" spans="1:10" x14ac:dyDescent="0.3">
      <c r="A553" t="s">
        <v>557</v>
      </c>
      <c r="B553" t="s">
        <v>7</v>
      </c>
      <c r="C553" t="s">
        <v>20</v>
      </c>
      <c r="D553">
        <v>52630</v>
      </c>
      <c r="E553" t="s">
        <v>15</v>
      </c>
      <c r="F553" t="s">
        <v>25</v>
      </c>
      <c r="G553" t="str">
        <f t="shared" si="33"/>
        <v>Non-Compliant</v>
      </c>
      <c r="H553" t="str">
        <f t="shared" si="34"/>
        <v>50000 - 59999</v>
      </c>
      <c r="I553">
        <f>INDEX(BonusMatrix!$C$3:$G$14, MATCH(C553, BonusMatrix!$B$3:$B$14, 0), MATCH(F553, BonusMatrix!$C$2:$G$2, 0))</f>
        <v>2.8000000000000001E-2</v>
      </c>
      <c r="J553">
        <f t="shared" si="32"/>
        <v>1473.64</v>
      </c>
    </row>
    <row r="554" spans="1:10" x14ac:dyDescent="0.3">
      <c r="A554" t="s">
        <v>558</v>
      </c>
      <c r="B554" t="s">
        <v>7</v>
      </c>
      <c r="C554" t="s">
        <v>8</v>
      </c>
      <c r="D554">
        <v>46350</v>
      </c>
      <c r="E554" t="s">
        <v>18</v>
      </c>
      <c r="F554" t="s">
        <v>25</v>
      </c>
      <c r="G554" t="str">
        <f t="shared" si="33"/>
        <v>Non-Compliant</v>
      </c>
      <c r="H554" t="str">
        <f t="shared" si="34"/>
        <v>40000 - 49999</v>
      </c>
      <c r="I554">
        <f>INDEX(BonusMatrix!$C$3:$G$14, MATCH(C554, BonusMatrix!$B$3:$B$14, 0), MATCH(F554, BonusMatrix!$C$2:$G$2, 0))</f>
        <v>2.1000000000000001E-2</v>
      </c>
      <c r="J554">
        <f t="shared" si="32"/>
        <v>973.35</v>
      </c>
    </row>
    <row r="555" spans="1:10" x14ac:dyDescent="0.3">
      <c r="A555" t="s">
        <v>559</v>
      </c>
      <c r="B555" t="s">
        <v>7</v>
      </c>
      <c r="C555" t="s">
        <v>27</v>
      </c>
      <c r="D555">
        <v>69730</v>
      </c>
      <c r="E555" t="s">
        <v>18</v>
      </c>
      <c r="F555" t="s">
        <v>47</v>
      </c>
      <c r="G555" t="str">
        <f t="shared" si="33"/>
        <v>Non-Compliant</v>
      </c>
      <c r="H555" t="str">
        <f t="shared" si="34"/>
        <v>60000 - 69999</v>
      </c>
      <c r="I555">
        <f>INDEX(BonusMatrix!$C$3:$G$14, MATCH(C555, BonusMatrix!$B$3:$B$14, 0), MATCH(F555, BonusMatrix!$C$2:$G$2, 0))</f>
        <v>5.0000000000000001E-3</v>
      </c>
      <c r="J555">
        <f t="shared" si="32"/>
        <v>348.65000000000003</v>
      </c>
    </row>
    <row r="556" spans="1:10" x14ac:dyDescent="0.3">
      <c r="A556" t="s">
        <v>560</v>
      </c>
      <c r="B556" t="s">
        <v>7</v>
      </c>
      <c r="C556" t="s">
        <v>33</v>
      </c>
      <c r="D556">
        <v>110200</v>
      </c>
      <c r="E556" t="s">
        <v>15</v>
      </c>
      <c r="F556" t="s">
        <v>25</v>
      </c>
      <c r="G556" t="str">
        <f t="shared" si="33"/>
        <v>Compliant</v>
      </c>
      <c r="H556" t="str">
        <f t="shared" si="34"/>
        <v>110000 - 119999</v>
      </c>
      <c r="I556">
        <f>INDEX(BonusMatrix!$C$3:$G$14, MATCH(C556, BonusMatrix!$B$3:$B$14, 0), MATCH(F556, BonusMatrix!$C$2:$G$2, 0))</f>
        <v>3.2000000000000001E-2</v>
      </c>
      <c r="J556">
        <f t="shared" si="32"/>
        <v>3526.4</v>
      </c>
    </row>
    <row r="557" spans="1:10" x14ac:dyDescent="0.3">
      <c r="A557" t="s">
        <v>562</v>
      </c>
      <c r="B557" t="s">
        <v>845</v>
      </c>
      <c r="C557" t="s">
        <v>30</v>
      </c>
      <c r="D557">
        <v>52140</v>
      </c>
      <c r="E557" t="s">
        <v>15</v>
      </c>
      <c r="F557" t="s">
        <v>25</v>
      </c>
      <c r="G557" t="str">
        <f t="shared" si="33"/>
        <v>Non-Compliant</v>
      </c>
      <c r="H557" t="str">
        <f t="shared" si="34"/>
        <v>50000 - 59999</v>
      </c>
      <c r="I557">
        <f>INDEX(BonusMatrix!$C$3:$G$14, MATCH(C557, BonusMatrix!$B$3:$B$14, 0), MATCH(F557, BonusMatrix!$C$2:$G$2, 0))</f>
        <v>2.4E-2</v>
      </c>
      <c r="J557">
        <f t="shared" si="32"/>
        <v>1251.3600000000001</v>
      </c>
    </row>
    <row r="558" spans="1:10" x14ac:dyDescent="0.3">
      <c r="A558" t="s">
        <v>563</v>
      </c>
      <c r="B558" t="s">
        <v>7</v>
      </c>
      <c r="C558" t="s">
        <v>13</v>
      </c>
      <c r="D558">
        <v>32810</v>
      </c>
      <c r="E558" t="s">
        <v>18</v>
      </c>
      <c r="F558" t="s">
        <v>25</v>
      </c>
      <c r="G558" t="str">
        <f t="shared" si="33"/>
        <v>Non-Compliant</v>
      </c>
      <c r="H558" t="str">
        <f t="shared" si="34"/>
        <v>30000 - 39999</v>
      </c>
      <c r="I558">
        <f>INDEX(BonusMatrix!$C$3:$G$14, MATCH(C558, BonusMatrix!$B$3:$B$14, 0), MATCH(F558, BonusMatrix!$C$2:$G$2, 0))</f>
        <v>3.5000000000000003E-2</v>
      </c>
      <c r="J558">
        <f t="shared" si="32"/>
        <v>1148.3500000000001</v>
      </c>
    </row>
    <row r="559" spans="1:10" x14ac:dyDescent="0.3">
      <c r="A559" t="s">
        <v>564</v>
      </c>
      <c r="B559" t="s">
        <v>7</v>
      </c>
      <c r="C559" t="s">
        <v>8</v>
      </c>
      <c r="D559">
        <v>59430</v>
      </c>
      <c r="E559" t="s">
        <v>9</v>
      </c>
      <c r="F559" t="s">
        <v>25</v>
      </c>
      <c r="G559" t="str">
        <f t="shared" si="33"/>
        <v>Non-Compliant</v>
      </c>
      <c r="H559" t="str">
        <f t="shared" si="34"/>
        <v>50000 - 59999</v>
      </c>
      <c r="I559">
        <f>INDEX(BonusMatrix!$C$3:$G$14, MATCH(C559, BonusMatrix!$B$3:$B$14, 0), MATCH(F559, BonusMatrix!$C$2:$G$2, 0))</f>
        <v>2.1000000000000001E-2</v>
      </c>
      <c r="J559">
        <f t="shared" si="32"/>
        <v>1248.03</v>
      </c>
    </row>
    <row r="560" spans="1:10" x14ac:dyDescent="0.3">
      <c r="A560" t="s">
        <v>565</v>
      </c>
      <c r="B560" t="s">
        <v>7</v>
      </c>
      <c r="C560" t="s">
        <v>17</v>
      </c>
      <c r="D560">
        <v>46990</v>
      </c>
      <c r="E560" t="s">
        <v>18</v>
      </c>
      <c r="F560" t="s">
        <v>25</v>
      </c>
      <c r="G560" t="str">
        <f t="shared" si="33"/>
        <v>Non-Compliant</v>
      </c>
      <c r="H560" t="str">
        <f t="shared" si="34"/>
        <v>40000 - 49999</v>
      </c>
      <c r="I560">
        <f>INDEX(BonusMatrix!$C$3:$G$14, MATCH(C560, BonusMatrix!$B$3:$B$14, 0), MATCH(F560, BonusMatrix!$C$2:$G$2, 0))</f>
        <v>2.1000000000000001E-2</v>
      </c>
      <c r="J560">
        <f t="shared" si="32"/>
        <v>986.79000000000008</v>
      </c>
    </row>
    <row r="561" spans="1:10" x14ac:dyDescent="0.3">
      <c r="A561" t="s">
        <v>566</v>
      </c>
      <c r="B561" t="s">
        <v>7</v>
      </c>
      <c r="C561" t="s">
        <v>8</v>
      </c>
      <c r="D561">
        <v>33560</v>
      </c>
      <c r="E561" t="s">
        <v>18</v>
      </c>
      <c r="F561" t="s">
        <v>25</v>
      </c>
      <c r="G561" t="str">
        <f t="shared" si="33"/>
        <v>Non-Compliant</v>
      </c>
      <c r="H561" t="str">
        <f t="shared" si="34"/>
        <v>30000 - 39999</v>
      </c>
      <c r="I561">
        <f>INDEX(BonusMatrix!$C$3:$G$14, MATCH(C561, BonusMatrix!$B$3:$B$14, 0), MATCH(F561, BonusMatrix!$C$2:$G$2, 0))</f>
        <v>2.1000000000000001E-2</v>
      </c>
      <c r="J561">
        <f t="shared" si="32"/>
        <v>704.76</v>
      </c>
    </row>
    <row r="562" spans="1:10" x14ac:dyDescent="0.3">
      <c r="A562" t="s">
        <v>567</v>
      </c>
      <c r="B562" t="s">
        <v>7</v>
      </c>
      <c r="C562" t="s">
        <v>8</v>
      </c>
      <c r="D562">
        <v>33890</v>
      </c>
      <c r="E562" t="s">
        <v>15</v>
      </c>
      <c r="F562" t="s">
        <v>25</v>
      </c>
      <c r="G562" t="str">
        <f t="shared" si="33"/>
        <v>Non-Compliant</v>
      </c>
      <c r="H562" t="str">
        <f t="shared" si="34"/>
        <v>30000 - 39999</v>
      </c>
      <c r="I562">
        <f>INDEX(BonusMatrix!$C$3:$G$14, MATCH(C562, BonusMatrix!$B$3:$B$14, 0), MATCH(F562, BonusMatrix!$C$2:$G$2, 0))</f>
        <v>2.1000000000000001E-2</v>
      </c>
      <c r="J562">
        <f t="shared" si="32"/>
        <v>711.69</v>
      </c>
    </row>
    <row r="563" spans="1:10" x14ac:dyDescent="0.3">
      <c r="A563" t="s">
        <v>568</v>
      </c>
      <c r="B563" t="s">
        <v>7</v>
      </c>
      <c r="C563" t="s">
        <v>38</v>
      </c>
      <c r="D563">
        <v>51740</v>
      </c>
      <c r="E563" t="s">
        <v>18</v>
      </c>
      <c r="F563" t="s">
        <v>21</v>
      </c>
      <c r="G563" t="str">
        <f t="shared" si="33"/>
        <v>Non-Compliant</v>
      </c>
      <c r="H563" t="str">
        <f t="shared" si="34"/>
        <v>50000 - 59999</v>
      </c>
      <c r="I563">
        <f>INDEX(BonusMatrix!$C$3:$G$14, MATCH(C563, BonusMatrix!$B$3:$B$14, 0), MATCH(F563, BonusMatrix!$C$2:$G$2, 0))</f>
        <v>1.9E-2</v>
      </c>
      <c r="J563">
        <f t="shared" si="32"/>
        <v>983.06</v>
      </c>
    </row>
    <row r="564" spans="1:10" x14ac:dyDescent="0.3">
      <c r="A564" t="s">
        <v>569</v>
      </c>
      <c r="B564" t="s">
        <v>12</v>
      </c>
      <c r="C564" t="s">
        <v>49</v>
      </c>
      <c r="D564">
        <v>51650</v>
      </c>
      <c r="E564" t="s">
        <v>15</v>
      </c>
      <c r="F564" t="s">
        <v>14</v>
      </c>
      <c r="G564" t="str">
        <f t="shared" si="33"/>
        <v>Non-Compliant</v>
      </c>
      <c r="H564" t="str">
        <f t="shared" si="34"/>
        <v>50000 - 59999</v>
      </c>
      <c r="I564">
        <f>INDEX(BonusMatrix!$C$3:$G$14, MATCH(C564, BonusMatrix!$B$3:$B$14, 0), MATCH(F564, BonusMatrix!$C$2:$G$2, 0))</f>
        <v>5.8000000000000003E-2</v>
      </c>
      <c r="J564">
        <f t="shared" si="32"/>
        <v>2995.7000000000003</v>
      </c>
    </row>
    <row r="565" spans="1:10" x14ac:dyDescent="0.3">
      <c r="A565" t="s">
        <v>570</v>
      </c>
      <c r="B565" t="s">
        <v>12</v>
      </c>
      <c r="C565" t="s">
        <v>46</v>
      </c>
      <c r="D565">
        <v>115980</v>
      </c>
      <c r="E565" t="s">
        <v>15</v>
      </c>
      <c r="F565" t="s">
        <v>14</v>
      </c>
      <c r="G565" t="str">
        <f t="shared" si="33"/>
        <v>Compliant</v>
      </c>
      <c r="H565" t="str">
        <f t="shared" si="34"/>
        <v>110000 - 119999</v>
      </c>
      <c r="I565">
        <f>INDEX(BonusMatrix!$C$3:$G$14, MATCH(C565, BonusMatrix!$B$3:$B$14, 0), MATCH(F565, BonusMatrix!$C$2:$G$2, 0))</f>
        <v>5.3999999999999999E-2</v>
      </c>
      <c r="J565">
        <f t="shared" si="32"/>
        <v>6262.92</v>
      </c>
    </row>
    <row r="566" spans="1:10" x14ac:dyDescent="0.3">
      <c r="A566" t="s">
        <v>571</v>
      </c>
      <c r="B566" t="s">
        <v>12</v>
      </c>
      <c r="C566" t="s">
        <v>8</v>
      </c>
      <c r="D566">
        <v>58370</v>
      </c>
      <c r="E566" t="s">
        <v>18</v>
      </c>
      <c r="F566" t="s">
        <v>14</v>
      </c>
      <c r="G566" t="str">
        <f t="shared" si="33"/>
        <v>Non-Compliant</v>
      </c>
      <c r="H566" t="str">
        <f t="shared" si="34"/>
        <v>50000 - 59999</v>
      </c>
      <c r="I566">
        <f>INDEX(BonusMatrix!$C$3:$G$14, MATCH(C566, BonusMatrix!$B$3:$B$14, 0), MATCH(F566, BonusMatrix!$C$2:$G$2, 0))</f>
        <v>5.0999999999999997E-2</v>
      </c>
      <c r="J566">
        <f t="shared" si="32"/>
        <v>2976.87</v>
      </c>
    </row>
    <row r="567" spans="1:10" x14ac:dyDescent="0.3">
      <c r="A567" t="s">
        <v>474</v>
      </c>
      <c r="B567" t="s">
        <v>12</v>
      </c>
      <c r="C567" t="s">
        <v>46</v>
      </c>
      <c r="D567">
        <v>59430</v>
      </c>
      <c r="E567" t="s">
        <v>15</v>
      </c>
      <c r="F567" t="s">
        <v>25</v>
      </c>
      <c r="G567" t="str">
        <f t="shared" si="33"/>
        <v>Non-Compliant</v>
      </c>
      <c r="H567" t="str">
        <f t="shared" si="34"/>
        <v>50000 - 59999</v>
      </c>
      <c r="I567">
        <f>INDEX(BonusMatrix!$C$3:$G$14, MATCH(C567, BonusMatrix!$B$3:$B$14, 0), MATCH(F567, BonusMatrix!$C$2:$G$2, 0))</f>
        <v>3.3000000000000002E-2</v>
      </c>
      <c r="J567">
        <f t="shared" si="32"/>
        <v>1961.19</v>
      </c>
    </row>
    <row r="568" spans="1:10" x14ac:dyDescent="0.3">
      <c r="A568" t="s">
        <v>572</v>
      </c>
      <c r="B568" t="s">
        <v>12</v>
      </c>
      <c r="C568" t="s">
        <v>33</v>
      </c>
      <c r="D568">
        <v>106670</v>
      </c>
      <c r="E568" t="s">
        <v>9</v>
      </c>
      <c r="F568" t="s">
        <v>25</v>
      </c>
      <c r="G568" t="str">
        <f t="shared" si="33"/>
        <v>Compliant</v>
      </c>
      <c r="H568" t="str">
        <f t="shared" si="34"/>
        <v>100000 - 109999</v>
      </c>
      <c r="I568">
        <f>INDEX(BonusMatrix!$C$3:$G$14, MATCH(C568, BonusMatrix!$B$3:$B$14, 0), MATCH(F568, BonusMatrix!$C$2:$G$2, 0))</f>
        <v>3.2000000000000001E-2</v>
      </c>
      <c r="J568">
        <f t="shared" si="32"/>
        <v>3413.44</v>
      </c>
    </row>
    <row r="569" spans="1:10" x14ac:dyDescent="0.3">
      <c r="A569" t="s">
        <v>573</v>
      </c>
      <c r="B569" t="s">
        <v>12</v>
      </c>
      <c r="C569" t="s">
        <v>49</v>
      </c>
      <c r="D569">
        <v>44850</v>
      </c>
      <c r="E569" t="s">
        <v>18</v>
      </c>
      <c r="F569" t="s">
        <v>10</v>
      </c>
      <c r="G569" t="str">
        <f t="shared" si="33"/>
        <v>Non-Compliant</v>
      </c>
      <c r="H569" t="str">
        <f t="shared" si="34"/>
        <v>40000 - 49999</v>
      </c>
      <c r="I569">
        <f>INDEX(BonusMatrix!$C$3:$G$14, MATCH(C569, BonusMatrix!$B$3:$B$14, 0), MATCH(F569, BonusMatrix!$C$2:$G$2, 0))</f>
        <v>7.0999999999999994E-2</v>
      </c>
      <c r="J569">
        <f t="shared" si="32"/>
        <v>3184.35</v>
      </c>
    </row>
    <row r="570" spans="1:10" x14ac:dyDescent="0.3">
      <c r="A570" t="s">
        <v>574</v>
      </c>
      <c r="B570" t="s">
        <v>7</v>
      </c>
      <c r="C570" t="s">
        <v>49</v>
      </c>
      <c r="D570">
        <v>75600</v>
      </c>
      <c r="E570" t="s">
        <v>15</v>
      </c>
      <c r="F570" t="s">
        <v>25</v>
      </c>
      <c r="G570" t="str">
        <f t="shared" si="33"/>
        <v>Non-Compliant</v>
      </c>
      <c r="H570" t="str">
        <f t="shared" si="34"/>
        <v>70000 - 79999</v>
      </c>
      <c r="I570">
        <f>INDEX(BonusMatrix!$C$3:$G$14, MATCH(C570, BonusMatrix!$B$3:$B$14, 0), MATCH(F570, BonusMatrix!$C$2:$G$2, 0))</f>
        <v>0.02</v>
      </c>
      <c r="J570">
        <f t="shared" si="32"/>
        <v>1512</v>
      </c>
    </row>
    <row r="571" spans="1:10" x14ac:dyDescent="0.3">
      <c r="A571" t="s">
        <v>575</v>
      </c>
      <c r="B571" t="s">
        <v>7</v>
      </c>
      <c r="C571" t="s">
        <v>33</v>
      </c>
      <c r="D571">
        <v>69120</v>
      </c>
      <c r="E571" t="s">
        <v>15</v>
      </c>
      <c r="F571" t="s">
        <v>25</v>
      </c>
      <c r="G571" t="str">
        <f t="shared" si="33"/>
        <v>Non-Compliant</v>
      </c>
      <c r="H571" t="str">
        <f t="shared" si="34"/>
        <v>60000 - 69999</v>
      </c>
      <c r="I571">
        <f>INDEX(BonusMatrix!$C$3:$G$14, MATCH(C571, BonusMatrix!$B$3:$B$14, 0), MATCH(F571, BonusMatrix!$C$2:$G$2, 0))</f>
        <v>3.2000000000000001E-2</v>
      </c>
      <c r="J571">
        <f t="shared" si="32"/>
        <v>2211.84</v>
      </c>
    </row>
    <row r="572" spans="1:10" x14ac:dyDescent="0.3">
      <c r="A572" t="s">
        <v>576</v>
      </c>
      <c r="B572" t="s">
        <v>12</v>
      </c>
      <c r="C572" t="s">
        <v>24</v>
      </c>
      <c r="D572">
        <v>31200</v>
      </c>
      <c r="E572" t="s">
        <v>15</v>
      </c>
      <c r="F572" t="s">
        <v>47</v>
      </c>
      <c r="G572" t="str">
        <f t="shared" si="33"/>
        <v>Non-Compliant</v>
      </c>
      <c r="H572" t="str">
        <f t="shared" si="34"/>
        <v>30000 - 39999</v>
      </c>
      <c r="I572">
        <f>INDEX(BonusMatrix!$C$3:$G$14, MATCH(C572, BonusMatrix!$B$3:$B$14, 0), MATCH(F572, BonusMatrix!$C$2:$G$2, 0))</f>
        <v>5.0000000000000001E-3</v>
      </c>
      <c r="J572">
        <f t="shared" si="32"/>
        <v>156</v>
      </c>
    </row>
    <row r="573" spans="1:10" x14ac:dyDescent="0.3">
      <c r="A573" t="s">
        <v>577</v>
      </c>
      <c r="B573" t="s">
        <v>12</v>
      </c>
      <c r="C573" t="s">
        <v>27</v>
      </c>
      <c r="D573">
        <v>42160</v>
      </c>
      <c r="E573" t="s">
        <v>9</v>
      </c>
      <c r="F573" t="s">
        <v>10</v>
      </c>
      <c r="G573" t="str">
        <f t="shared" si="33"/>
        <v>Non-Compliant</v>
      </c>
      <c r="H573" t="str">
        <f t="shared" si="34"/>
        <v>40000 - 49999</v>
      </c>
      <c r="I573">
        <f>INDEX(BonusMatrix!$C$3:$G$14, MATCH(C573, BonusMatrix!$B$3:$B$14, 0), MATCH(F573, BonusMatrix!$C$2:$G$2, 0))</f>
        <v>7.1999999999999995E-2</v>
      </c>
      <c r="J573">
        <f t="shared" si="32"/>
        <v>3035.52</v>
      </c>
    </row>
    <row r="574" spans="1:10" x14ac:dyDescent="0.3">
      <c r="A574" t="s">
        <v>578</v>
      </c>
      <c r="B574" t="s">
        <v>7</v>
      </c>
      <c r="C574" t="s">
        <v>27</v>
      </c>
      <c r="D574">
        <v>110830</v>
      </c>
      <c r="E574" t="s">
        <v>18</v>
      </c>
      <c r="F574" t="s">
        <v>25</v>
      </c>
      <c r="G574" t="str">
        <f t="shared" si="33"/>
        <v>Compliant</v>
      </c>
      <c r="H574" t="str">
        <f t="shared" si="34"/>
        <v>110000 - 119999</v>
      </c>
      <c r="I574">
        <f>INDEX(BonusMatrix!$C$3:$G$14, MATCH(C574, BonusMatrix!$B$3:$B$14, 0), MATCH(F574, BonusMatrix!$C$2:$G$2, 0))</f>
        <v>2.3E-2</v>
      </c>
      <c r="J574">
        <f t="shared" si="32"/>
        <v>2549.09</v>
      </c>
    </row>
    <row r="575" spans="1:10" x14ac:dyDescent="0.3">
      <c r="A575" t="s">
        <v>579</v>
      </c>
      <c r="B575" t="s">
        <v>12</v>
      </c>
      <c r="C575" t="s">
        <v>61</v>
      </c>
      <c r="D575">
        <v>83180</v>
      </c>
      <c r="E575" t="s">
        <v>18</v>
      </c>
      <c r="F575" t="s">
        <v>25</v>
      </c>
      <c r="G575" t="str">
        <f t="shared" si="33"/>
        <v>Non-Compliant</v>
      </c>
      <c r="H575" t="str">
        <f t="shared" si="34"/>
        <v>80000 - 89999</v>
      </c>
      <c r="I575">
        <f>INDEX(BonusMatrix!$C$3:$G$14, MATCH(C575, BonusMatrix!$B$3:$B$14, 0), MATCH(F575, BonusMatrix!$C$2:$G$2, 0))</f>
        <v>3.5000000000000003E-2</v>
      </c>
      <c r="J575">
        <f t="shared" si="32"/>
        <v>2911.3</v>
      </c>
    </row>
    <row r="576" spans="1:10" x14ac:dyDescent="0.3">
      <c r="A576" t="s">
        <v>504</v>
      </c>
      <c r="B576" t="s">
        <v>12</v>
      </c>
      <c r="C576" t="s">
        <v>46</v>
      </c>
      <c r="D576">
        <v>87620</v>
      </c>
      <c r="E576" t="s">
        <v>15</v>
      </c>
      <c r="F576" t="s">
        <v>10</v>
      </c>
      <c r="G576" t="str">
        <f t="shared" si="33"/>
        <v>Non-Compliant</v>
      </c>
      <c r="H576" t="str">
        <f t="shared" si="34"/>
        <v>80000 - 89999</v>
      </c>
      <c r="I576">
        <f>INDEX(BonusMatrix!$C$3:$G$14, MATCH(C576, BonusMatrix!$B$3:$B$14, 0), MATCH(F576, BonusMatrix!$C$2:$G$2, 0))</f>
        <v>8.4000000000000005E-2</v>
      </c>
      <c r="J576">
        <f t="shared" si="32"/>
        <v>7360.0800000000008</v>
      </c>
    </row>
    <row r="577" spans="1:10" x14ac:dyDescent="0.3">
      <c r="A577" t="s">
        <v>580</v>
      </c>
      <c r="B577" t="s">
        <v>12</v>
      </c>
      <c r="C577" t="s">
        <v>46</v>
      </c>
      <c r="D577">
        <v>46750</v>
      </c>
      <c r="E577" t="s">
        <v>15</v>
      </c>
      <c r="F577" t="s">
        <v>14</v>
      </c>
      <c r="G577" t="str">
        <f t="shared" si="33"/>
        <v>Non-Compliant</v>
      </c>
      <c r="H577" t="str">
        <f t="shared" si="34"/>
        <v>40000 - 49999</v>
      </c>
      <c r="I577">
        <f>INDEX(BonusMatrix!$C$3:$G$14, MATCH(C577, BonusMatrix!$B$3:$B$14, 0), MATCH(F577, BonusMatrix!$C$2:$G$2, 0))</f>
        <v>5.3999999999999999E-2</v>
      </c>
      <c r="J577">
        <f t="shared" si="32"/>
        <v>2524.5</v>
      </c>
    </row>
    <row r="578" spans="1:10" x14ac:dyDescent="0.3">
      <c r="A578" t="s">
        <v>581</v>
      </c>
      <c r="B578" t="s">
        <v>12</v>
      </c>
      <c r="C578" t="s">
        <v>30</v>
      </c>
      <c r="D578">
        <v>78540</v>
      </c>
      <c r="E578" t="s">
        <v>18</v>
      </c>
      <c r="F578" t="s">
        <v>25</v>
      </c>
      <c r="G578" t="str">
        <f t="shared" si="33"/>
        <v>Non-Compliant</v>
      </c>
      <c r="H578" t="str">
        <f t="shared" si="34"/>
        <v>70000 - 79999</v>
      </c>
      <c r="I578">
        <f>INDEX(BonusMatrix!$C$3:$G$14, MATCH(C578, BonusMatrix!$B$3:$B$14, 0), MATCH(F578, BonusMatrix!$C$2:$G$2, 0))</f>
        <v>2.4E-2</v>
      </c>
      <c r="J578">
        <f t="shared" si="32"/>
        <v>1884.96</v>
      </c>
    </row>
    <row r="579" spans="1:10" x14ac:dyDescent="0.3">
      <c r="A579" t="s">
        <v>582</v>
      </c>
      <c r="B579" t="s">
        <v>7</v>
      </c>
      <c r="C579" t="s">
        <v>24</v>
      </c>
      <c r="D579">
        <v>106930</v>
      </c>
      <c r="E579" t="s">
        <v>15</v>
      </c>
      <c r="F579" t="s">
        <v>47</v>
      </c>
      <c r="G579" t="str">
        <f t="shared" si="33"/>
        <v>Compliant</v>
      </c>
      <c r="H579" t="str">
        <f t="shared" si="34"/>
        <v>100000 - 109999</v>
      </c>
      <c r="I579">
        <f>INDEX(BonusMatrix!$C$3:$G$14, MATCH(C579, BonusMatrix!$B$3:$B$14, 0), MATCH(F579, BonusMatrix!$C$2:$G$2, 0))</f>
        <v>5.0000000000000001E-3</v>
      </c>
      <c r="J579">
        <f t="shared" ref="J579:J642" si="35">D579 * I579</f>
        <v>534.65</v>
      </c>
    </row>
    <row r="580" spans="1:10" x14ac:dyDescent="0.3">
      <c r="A580" t="s">
        <v>583</v>
      </c>
      <c r="B580" t="s">
        <v>12</v>
      </c>
      <c r="C580" t="s">
        <v>46</v>
      </c>
      <c r="D580">
        <v>77000</v>
      </c>
      <c r="E580" t="s">
        <v>9</v>
      </c>
      <c r="F580" t="s">
        <v>25</v>
      </c>
      <c r="G580" t="str">
        <f t="shared" si="33"/>
        <v>Non-Compliant</v>
      </c>
      <c r="H580" t="str">
        <f t="shared" si="34"/>
        <v>70000 - 79999</v>
      </c>
      <c r="I580">
        <f>INDEX(BonusMatrix!$C$3:$G$14, MATCH(C580, BonusMatrix!$B$3:$B$14, 0), MATCH(F580, BonusMatrix!$C$2:$G$2, 0))</f>
        <v>3.3000000000000002E-2</v>
      </c>
      <c r="J580">
        <f t="shared" si="35"/>
        <v>2541</v>
      </c>
    </row>
    <row r="581" spans="1:10" x14ac:dyDescent="0.3">
      <c r="A581" t="s">
        <v>584</v>
      </c>
      <c r="B581" t="s">
        <v>7</v>
      </c>
      <c r="C581" t="s">
        <v>33</v>
      </c>
      <c r="D581">
        <v>74920</v>
      </c>
      <c r="E581" t="s">
        <v>9</v>
      </c>
      <c r="F581" t="s">
        <v>25</v>
      </c>
      <c r="G581" t="str">
        <f t="shared" si="33"/>
        <v>Non-Compliant</v>
      </c>
      <c r="H581" t="str">
        <f t="shared" si="34"/>
        <v>70000 - 79999</v>
      </c>
      <c r="I581">
        <f>INDEX(BonusMatrix!$C$3:$G$14, MATCH(C581, BonusMatrix!$B$3:$B$14, 0), MATCH(F581, BonusMatrix!$C$2:$G$2, 0))</f>
        <v>3.2000000000000001E-2</v>
      </c>
      <c r="J581">
        <f t="shared" si="35"/>
        <v>2397.44</v>
      </c>
    </row>
    <row r="582" spans="1:10" x14ac:dyDescent="0.3">
      <c r="A582" t="s">
        <v>585</v>
      </c>
      <c r="B582" t="s">
        <v>7</v>
      </c>
      <c r="C582" t="s">
        <v>49</v>
      </c>
      <c r="D582">
        <v>36550</v>
      </c>
      <c r="E582" t="s">
        <v>18</v>
      </c>
      <c r="F582" t="s">
        <v>25</v>
      </c>
      <c r="G582" t="str">
        <f t="shared" si="33"/>
        <v>Non-Compliant</v>
      </c>
      <c r="H582" t="str">
        <f t="shared" si="34"/>
        <v>30000 - 39999</v>
      </c>
      <c r="I582">
        <f>INDEX(BonusMatrix!$C$3:$G$14, MATCH(C582, BonusMatrix!$B$3:$B$14, 0), MATCH(F582, BonusMatrix!$C$2:$G$2, 0))</f>
        <v>0.02</v>
      </c>
      <c r="J582">
        <f t="shared" si="35"/>
        <v>731</v>
      </c>
    </row>
    <row r="583" spans="1:10" x14ac:dyDescent="0.3">
      <c r="A583" t="s">
        <v>586</v>
      </c>
      <c r="B583" t="s">
        <v>7</v>
      </c>
      <c r="C583" t="s">
        <v>49</v>
      </c>
      <c r="D583">
        <v>95950</v>
      </c>
      <c r="E583" t="s">
        <v>15</v>
      </c>
      <c r="F583" t="s">
        <v>25</v>
      </c>
      <c r="G583" t="str">
        <f t="shared" si="33"/>
        <v>Compliant</v>
      </c>
      <c r="H583" t="str">
        <f t="shared" si="34"/>
        <v>90000 - 99999</v>
      </c>
      <c r="I583">
        <f>INDEX(BonusMatrix!$C$3:$G$14, MATCH(C583, BonusMatrix!$B$3:$B$14, 0), MATCH(F583, BonusMatrix!$C$2:$G$2, 0))</f>
        <v>0.02</v>
      </c>
      <c r="J583">
        <f t="shared" si="35"/>
        <v>1919</v>
      </c>
    </row>
    <row r="584" spans="1:10" x14ac:dyDescent="0.3">
      <c r="A584" t="s">
        <v>587</v>
      </c>
      <c r="B584" t="s">
        <v>7</v>
      </c>
      <c r="C584" t="s">
        <v>27</v>
      </c>
      <c r="D584">
        <v>85880</v>
      </c>
      <c r="E584" t="s">
        <v>9</v>
      </c>
      <c r="F584" t="s">
        <v>10</v>
      </c>
      <c r="G584" t="str">
        <f t="shared" si="33"/>
        <v>Non-Compliant</v>
      </c>
      <c r="H584" t="str">
        <f t="shared" si="34"/>
        <v>80000 - 89999</v>
      </c>
      <c r="I584">
        <f>INDEX(BonusMatrix!$C$3:$G$14, MATCH(C584, BonusMatrix!$B$3:$B$14, 0), MATCH(F584, BonusMatrix!$C$2:$G$2, 0))</f>
        <v>7.1999999999999995E-2</v>
      </c>
      <c r="J584">
        <f t="shared" si="35"/>
        <v>6183.36</v>
      </c>
    </row>
    <row r="585" spans="1:10" x14ac:dyDescent="0.3">
      <c r="A585" t="s">
        <v>588</v>
      </c>
      <c r="B585" t="s">
        <v>845</v>
      </c>
      <c r="C585" t="s">
        <v>8</v>
      </c>
      <c r="D585">
        <v>77910</v>
      </c>
      <c r="E585" t="s">
        <v>18</v>
      </c>
      <c r="F585" t="s">
        <v>25</v>
      </c>
      <c r="G585" t="str">
        <f t="shared" si="33"/>
        <v>Non-Compliant</v>
      </c>
      <c r="H585" t="str">
        <f t="shared" si="34"/>
        <v>70000 - 79999</v>
      </c>
      <c r="I585">
        <f>INDEX(BonusMatrix!$C$3:$G$14, MATCH(C585, BonusMatrix!$B$3:$B$14, 0), MATCH(F585, BonusMatrix!$C$2:$G$2, 0))</f>
        <v>2.1000000000000001E-2</v>
      </c>
      <c r="J585">
        <f t="shared" si="35"/>
        <v>1636.1100000000001</v>
      </c>
    </row>
    <row r="586" spans="1:10" x14ac:dyDescent="0.3">
      <c r="A586" t="s">
        <v>589</v>
      </c>
      <c r="B586" t="s">
        <v>7</v>
      </c>
      <c r="C586" t="s">
        <v>24</v>
      </c>
      <c r="D586">
        <v>116670</v>
      </c>
      <c r="E586" t="s">
        <v>18</v>
      </c>
      <c r="F586" t="s">
        <v>25</v>
      </c>
      <c r="G586" t="str">
        <f t="shared" si="33"/>
        <v>Compliant</v>
      </c>
      <c r="H586" t="str">
        <f t="shared" si="34"/>
        <v>110000 - 119999</v>
      </c>
      <c r="I586">
        <f>INDEX(BonusMatrix!$C$3:$G$14, MATCH(C586, BonusMatrix!$B$3:$B$14, 0), MATCH(F586, BonusMatrix!$C$2:$G$2, 0))</f>
        <v>2.7E-2</v>
      </c>
      <c r="J586">
        <f t="shared" si="35"/>
        <v>3150.09</v>
      </c>
    </row>
    <row r="587" spans="1:10" x14ac:dyDescent="0.3">
      <c r="A587" t="s">
        <v>590</v>
      </c>
      <c r="B587" t="s">
        <v>12</v>
      </c>
      <c r="C587" t="s">
        <v>20</v>
      </c>
      <c r="D587">
        <v>71920</v>
      </c>
      <c r="E587" t="s">
        <v>15</v>
      </c>
      <c r="F587" t="s">
        <v>21</v>
      </c>
      <c r="G587" t="str">
        <f t="shared" si="33"/>
        <v>Non-Compliant</v>
      </c>
      <c r="H587" t="str">
        <f t="shared" si="34"/>
        <v>70000 - 79999</v>
      </c>
      <c r="I587">
        <f>INDEX(BonusMatrix!$C$3:$G$14, MATCH(C587, BonusMatrix!$B$3:$B$14, 0), MATCH(F587, BonusMatrix!$C$2:$G$2, 0))</f>
        <v>0.01</v>
      </c>
      <c r="J587">
        <f t="shared" si="35"/>
        <v>719.2</v>
      </c>
    </row>
    <row r="588" spans="1:10" x14ac:dyDescent="0.3">
      <c r="A588" t="s">
        <v>412</v>
      </c>
      <c r="B588" t="s">
        <v>7</v>
      </c>
      <c r="C588" t="s">
        <v>33</v>
      </c>
      <c r="D588">
        <v>66370</v>
      </c>
      <c r="E588" t="s">
        <v>15</v>
      </c>
      <c r="F588" t="s">
        <v>25</v>
      </c>
      <c r="G588" t="str">
        <f t="shared" si="33"/>
        <v>Non-Compliant</v>
      </c>
      <c r="H588" t="str">
        <f t="shared" si="34"/>
        <v>60000 - 69999</v>
      </c>
      <c r="I588">
        <f>INDEX(BonusMatrix!$C$3:$G$14, MATCH(C588, BonusMatrix!$B$3:$B$14, 0), MATCH(F588, BonusMatrix!$C$2:$G$2, 0))</f>
        <v>3.2000000000000001E-2</v>
      </c>
      <c r="J588">
        <f t="shared" si="35"/>
        <v>2123.84</v>
      </c>
    </row>
    <row r="589" spans="1:10" x14ac:dyDescent="0.3">
      <c r="A589" t="s">
        <v>591</v>
      </c>
      <c r="B589" t="s">
        <v>12</v>
      </c>
      <c r="C589" t="s">
        <v>8</v>
      </c>
      <c r="D589">
        <v>39340</v>
      </c>
      <c r="E589" t="s">
        <v>18</v>
      </c>
      <c r="F589" t="s">
        <v>14</v>
      </c>
      <c r="G589" t="str">
        <f t="shared" si="33"/>
        <v>Non-Compliant</v>
      </c>
      <c r="H589" t="str">
        <f t="shared" si="34"/>
        <v>30000 - 39999</v>
      </c>
      <c r="I589">
        <f>INDEX(BonusMatrix!$C$3:$G$14, MATCH(C589, BonusMatrix!$B$3:$B$14, 0), MATCH(F589, BonusMatrix!$C$2:$G$2, 0))</f>
        <v>5.0999999999999997E-2</v>
      </c>
      <c r="J589">
        <f t="shared" si="35"/>
        <v>2006.34</v>
      </c>
    </row>
    <row r="590" spans="1:10" x14ac:dyDescent="0.3">
      <c r="A590" t="s">
        <v>592</v>
      </c>
      <c r="B590" t="s">
        <v>7</v>
      </c>
      <c r="C590" t="s">
        <v>24</v>
      </c>
      <c r="D590">
        <v>103490</v>
      </c>
      <c r="E590" t="s">
        <v>15</v>
      </c>
      <c r="F590" t="s">
        <v>14</v>
      </c>
      <c r="G590" t="str">
        <f t="shared" si="33"/>
        <v>Compliant</v>
      </c>
      <c r="H590" t="str">
        <f t="shared" si="34"/>
        <v>100000 - 109999</v>
      </c>
      <c r="I590">
        <f>INDEX(BonusMatrix!$C$3:$G$14, MATCH(C590, BonusMatrix!$B$3:$B$14, 0), MATCH(F590, BonusMatrix!$C$2:$G$2, 0))</f>
        <v>5.3999999999999999E-2</v>
      </c>
      <c r="J590">
        <f t="shared" si="35"/>
        <v>5588.46</v>
      </c>
    </row>
    <row r="591" spans="1:10" x14ac:dyDescent="0.3">
      <c r="A591" t="s">
        <v>593</v>
      </c>
      <c r="B591" t="s">
        <v>12</v>
      </c>
      <c r="C591" t="s">
        <v>17</v>
      </c>
      <c r="D591">
        <v>87740</v>
      </c>
      <c r="E591" t="s">
        <v>18</v>
      </c>
      <c r="F591" t="s">
        <v>25</v>
      </c>
      <c r="G591" t="str">
        <f t="shared" si="33"/>
        <v>Non-Compliant</v>
      </c>
      <c r="H591" t="str">
        <f t="shared" si="34"/>
        <v>80000 - 89999</v>
      </c>
      <c r="I591">
        <f>INDEX(BonusMatrix!$C$3:$G$14, MATCH(C591, BonusMatrix!$B$3:$B$14, 0), MATCH(F591, BonusMatrix!$C$2:$G$2, 0))</f>
        <v>2.1000000000000001E-2</v>
      </c>
      <c r="J591">
        <f t="shared" si="35"/>
        <v>1842.5400000000002</v>
      </c>
    </row>
    <row r="592" spans="1:10" x14ac:dyDescent="0.3">
      <c r="A592" t="s">
        <v>594</v>
      </c>
      <c r="B592" t="s">
        <v>12</v>
      </c>
      <c r="C592" t="s">
        <v>61</v>
      </c>
      <c r="D592">
        <v>113980</v>
      </c>
      <c r="E592" t="s">
        <v>9</v>
      </c>
      <c r="F592" t="s">
        <v>21</v>
      </c>
      <c r="G592" t="str">
        <f t="shared" si="33"/>
        <v>Compliant</v>
      </c>
      <c r="H592" t="str">
        <f t="shared" si="34"/>
        <v>110000 - 119999</v>
      </c>
      <c r="I592">
        <f>INDEX(BonusMatrix!$C$3:$G$14, MATCH(C592, BonusMatrix!$B$3:$B$14, 0), MATCH(F592, BonusMatrix!$C$2:$G$2, 0))</f>
        <v>1.2999999999999999E-2</v>
      </c>
      <c r="J592">
        <f t="shared" si="35"/>
        <v>1481.74</v>
      </c>
    </row>
    <row r="593" spans="1:10" x14ac:dyDescent="0.3">
      <c r="A593" t="s">
        <v>595</v>
      </c>
      <c r="B593" t="s">
        <v>12</v>
      </c>
      <c r="C593" t="s">
        <v>13</v>
      </c>
      <c r="D593">
        <v>41600</v>
      </c>
      <c r="E593" t="s">
        <v>15</v>
      </c>
      <c r="F593" t="s">
        <v>14</v>
      </c>
      <c r="G593" t="str">
        <f t="shared" si="33"/>
        <v>Non-Compliant</v>
      </c>
      <c r="H593" t="str">
        <f t="shared" si="34"/>
        <v>40000 - 49999</v>
      </c>
      <c r="I593">
        <f>INDEX(BonusMatrix!$C$3:$G$14, MATCH(C593, BonusMatrix!$B$3:$B$14, 0), MATCH(F593, BonusMatrix!$C$2:$G$2, 0))</f>
        <v>4.2999999999999997E-2</v>
      </c>
      <c r="J593">
        <f t="shared" si="35"/>
        <v>1788.8</v>
      </c>
    </row>
    <row r="594" spans="1:10" x14ac:dyDescent="0.3">
      <c r="A594" t="s">
        <v>249</v>
      </c>
      <c r="B594" t="s">
        <v>12</v>
      </c>
      <c r="C594" t="s">
        <v>49</v>
      </c>
      <c r="D594">
        <v>76300</v>
      </c>
      <c r="E594" t="s">
        <v>18</v>
      </c>
      <c r="F594" t="s">
        <v>14</v>
      </c>
      <c r="G594" t="str">
        <f t="shared" si="33"/>
        <v>Non-Compliant</v>
      </c>
      <c r="H594" t="str">
        <f t="shared" si="34"/>
        <v>70000 - 79999</v>
      </c>
      <c r="I594">
        <f>INDEX(BonusMatrix!$C$3:$G$14, MATCH(C594, BonusMatrix!$B$3:$B$14, 0), MATCH(F594, BonusMatrix!$C$2:$G$2, 0))</f>
        <v>5.8000000000000003E-2</v>
      </c>
      <c r="J594">
        <f t="shared" si="35"/>
        <v>4425.4000000000005</v>
      </c>
    </row>
    <row r="595" spans="1:10" x14ac:dyDescent="0.3">
      <c r="A595" t="s">
        <v>596</v>
      </c>
      <c r="B595" t="s">
        <v>7</v>
      </c>
      <c r="C595" t="s">
        <v>13</v>
      </c>
      <c r="D595">
        <v>114470</v>
      </c>
      <c r="E595" t="s">
        <v>9</v>
      </c>
      <c r="F595" t="s">
        <v>10</v>
      </c>
      <c r="G595" t="str">
        <f t="shared" si="33"/>
        <v>Compliant</v>
      </c>
      <c r="H595" t="str">
        <f t="shared" si="34"/>
        <v>110000 - 119999</v>
      </c>
      <c r="I595">
        <f>INDEX(BonusMatrix!$C$3:$G$14, MATCH(C595, BonusMatrix!$B$3:$B$14, 0), MATCH(F595, BonusMatrix!$C$2:$G$2, 0))</f>
        <v>6.0999999999999999E-2</v>
      </c>
      <c r="J595">
        <f t="shared" si="35"/>
        <v>6982.67</v>
      </c>
    </row>
    <row r="596" spans="1:10" x14ac:dyDescent="0.3">
      <c r="A596" t="s">
        <v>597</v>
      </c>
      <c r="B596" t="s">
        <v>12</v>
      </c>
      <c r="C596" t="s">
        <v>61</v>
      </c>
      <c r="D596">
        <v>31050</v>
      </c>
      <c r="E596" t="s">
        <v>18</v>
      </c>
      <c r="F596" t="s">
        <v>14</v>
      </c>
      <c r="G596" t="str">
        <f t="shared" si="33"/>
        <v>Non-Compliant</v>
      </c>
      <c r="H596" t="str">
        <f t="shared" si="34"/>
        <v>30000 - 39999</v>
      </c>
      <c r="I596">
        <f>INDEX(BonusMatrix!$C$3:$G$14, MATCH(C596, BonusMatrix!$B$3:$B$14, 0), MATCH(F596, BonusMatrix!$C$2:$G$2, 0))</f>
        <v>5.8000000000000003E-2</v>
      </c>
      <c r="J596">
        <f t="shared" si="35"/>
        <v>1800.9</v>
      </c>
    </row>
    <row r="597" spans="1:10" x14ac:dyDescent="0.3">
      <c r="A597" t="s">
        <v>598</v>
      </c>
      <c r="B597" t="s">
        <v>12</v>
      </c>
      <c r="C597" t="s">
        <v>38</v>
      </c>
      <c r="D597">
        <v>76620</v>
      </c>
      <c r="E597" t="s">
        <v>15</v>
      </c>
      <c r="F597" t="s">
        <v>25</v>
      </c>
      <c r="G597" t="str">
        <f t="shared" si="33"/>
        <v>Non-Compliant</v>
      </c>
      <c r="H597" t="str">
        <f t="shared" si="34"/>
        <v>70000 - 79999</v>
      </c>
      <c r="I597">
        <f>INDEX(BonusMatrix!$C$3:$G$14, MATCH(C597, BonusMatrix!$B$3:$B$14, 0), MATCH(F597, BonusMatrix!$C$2:$G$2, 0))</f>
        <v>0.04</v>
      </c>
      <c r="J597">
        <f t="shared" si="35"/>
        <v>3064.8</v>
      </c>
    </row>
    <row r="598" spans="1:10" x14ac:dyDescent="0.3">
      <c r="A598" t="s">
        <v>599</v>
      </c>
      <c r="B598" t="s">
        <v>7</v>
      </c>
      <c r="C598" t="s">
        <v>13</v>
      </c>
      <c r="D598">
        <v>76190</v>
      </c>
      <c r="E598" t="s">
        <v>15</v>
      </c>
      <c r="F598" t="s">
        <v>21</v>
      </c>
      <c r="G598" t="str">
        <f t="shared" si="33"/>
        <v>Non-Compliant</v>
      </c>
      <c r="H598" t="str">
        <f t="shared" si="34"/>
        <v>70000 - 79999</v>
      </c>
      <c r="I598">
        <f>INDEX(BonusMatrix!$C$3:$G$14, MATCH(C598, BonusMatrix!$B$3:$B$14, 0), MATCH(F598, BonusMatrix!$C$2:$G$2, 0))</f>
        <v>1.0999999999999999E-2</v>
      </c>
      <c r="J598">
        <f t="shared" si="35"/>
        <v>838.08999999999992</v>
      </c>
    </row>
    <row r="599" spans="1:10" x14ac:dyDescent="0.3">
      <c r="A599" t="s">
        <v>600</v>
      </c>
      <c r="B599" t="s">
        <v>12</v>
      </c>
      <c r="C599" t="s">
        <v>46</v>
      </c>
      <c r="D599">
        <v>50450</v>
      </c>
      <c r="E599" t="s">
        <v>9</v>
      </c>
      <c r="F599" t="s">
        <v>25</v>
      </c>
      <c r="G599" t="str">
        <f t="shared" si="33"/>
        <v>Non-Compliant</v>
      </c>
      <c r="H599" t="str">
        <f t="shared" si="34"/>
        <v>50000 - 59999</v>
      </c>
      <c r="I599">
        <f>INDEX(BonusMatrix!$C$3:$G$14, MATCH(C599, BonusMatrix!$B$3:$B$14, 0), MATCH(F599, BonusMatrix!$C$2:$G$2, 0))</f>
        <v>3.3000000000000002E-2</v>
      </c>
      <c r="J599">
        <f t="shared" si="35"/>
        <v>1664.8500000000001</v>
      </c>
    </row>
    <row r="600" spans="1:10" x14ac:dyDescent="0.3">
      <c r="A600" t="s">
        <v>601</v>
      </c>
      <c r="B600" t="s">
        <v>7</v>
      </c>
      <c r="C600" t="s">
        <v>27</v>
      </c>
      <c r="D600">
        <v>29330</v>
      </c>
      <c r="E600" t="s">
        <v>18</v>
      </c>
      <c r="F600" t="s">
        <v>25</v>
      </c>
      <c r="G600" t="str">
        <f t="shared" ref="G600:G661" si="36">IF(D600&gt;=90000, "Compliant", "Non-Compliant")</f>
        <v>Non-Compliant</v>
      </c>
      <c r="H600" t="str">
        <f t="shared" ref="H600:H661" si="37">INT(D600/10000)*10000 &amp; " - " &amp; (INT(D600/10000)*10000 + 9999)</f>
        <v>20000 - 29999</v>
      </c>
      <c r="I600">
        <f>INDEX(BonusMatrix!$C$3:$G$14, MATCH(C600, BonusMatrix!$B$3:$B$14, 0), MATCH(F600, BonusMatrix!$C$2:$G$2, 0))</f>
        <v>2.3E-2</v>
      </c>
      <c r="J600">
        <f t="shared" si="35"/>
        <v>674.59</v>
      </c>
    </row>
    <row r="601" spans="1:10" x14ac:dyDescent="0.3">
      <c r="A601" t="s">
        <v>602</v>
      </c>
      <c r="B601" t="s">
        <v>7</v>
      </c>
      <c r="C601" t="s">
        <v>61</v>
      </c>
      <c r="D601">
        <v>76930</v>
      </c>
      <c r="E601" t="s">
        <v>15</v>
      </c>
      <c r="F601" t="s">
        <v>25</v>
      </c>
      <c r="G601" t="str">
        <f t="shared" si="36"/>
        <v>Non-Compliant</v>
      </c>
      <c r="H601" t="str">
        <f t="shared" si="37"/>
        <v>70000 - 79999</v>
      </c>
      <c r="I601">
        <f>INDEX(BonusMatrix!$C$3:$G$14, MATCH(C601, BonusMatrix!$B$3:$B$14, 0), MATCH(F601, BonusMatrix!$C$2:$G$2, 0))</f>
        <v>3.5000000000000003E-2</v>
      </c>
      <c r="J601">
        <f t="shared" si="35"/>
        <v>2692.55</v>
      </c>
    </row>
    <row r="602" spans="1:10" x14ac:dyDescent="0.3">
      <c r="A602" t="s">
        <v>603</v>
      </c>
      <c r="B602" t="s">
        <v>12</v>
      </c>
      <c r="C602" t="s">
        <v>24</v>
      </c>
      <c r="D602">
        <v>33800</v>
      </c>
      <c r="E602" t="s">
        <v>15</v>
      </c>
      <c r="F602" t="s">
        <v>25</v>
      </c>
      <c r="G602" t="str">
        <f t="shared" si="36"/>
        <v>Non-Compliant</v>
      </c>
      <c r="H602" t="str">
        <f t="shared" si="37"/>
        <v>30000 - 39999</v>
      </c>
      <c r="I602">
        <f>INDEX(BonusMatrix!$C$3:$G$14, MATCH(C602, BonusMatrix!$B$3:$B$14, 0), MATCH(F602, BonusMatrix!$C$2:$G$2, 0))</f>
        <v>2.7E-2</v>
      </c>
      <c r="J602">
        <f t="shared" si="35"/>
        <v>912.6</v>
      </c>
    </row>
    <row r="603" spans="1:10" x14ac:dyDescent="0.3">
      <c r="A603" t="s">
        <v>604</v>
      </c>
      <c r="B603" t="s">
        <v>12</v>
      </c>
      <c r="C603" t="s">
        <v>61</v>
      </c>
      <c r="D603">
        <v>44820</v>
      </c>
      <c r="E603" t="s">
        <v>15</v>
      </c>
      <c r="F603" t="s">
        <v>25</v>
      </c>
      <c r="G603" t="str">
        <f t="shared" si="36"/>
        <v>Non-Compliant</v>
      </c>
      <c r="H603" t="str">
        <f t="shared" si="37"/>
        <v>40000 - 49999</v>
      </c>
      <c r="I603">
        <f>INDEX(BonusMatrix!$C$3:$G$14, MATCH(C603, BonusMatrix!$B$3:$B$14, 0), MATCH(F603, BonusMatrix!$C$2:$G$2, 0))</f>
        <v>3.5000000000000003E-2</v>
      </c>
      <c r="J603">
        <f t="shared" si="35"/>
        <v>1568.7</v>
      </c>
    </row>
    <row r="604" spans="1:10" x14ac:dyDescent="0.3">
      <c r="A604" t="s">
        <v>315</v>
      </c>
      <c r="B604" t="s">
        <v>845</v>
      </c>
      <c r="C604" t="s">
        <v>13</v>
      </c>
      <c r="D604">
        <v>67010</v>
      </c>
      <c r="E604" t="s">
        <v>15</v>
      </c>
      <c r="F604" t="s">
        <v>14</v>
      </c>
      <c r="G604" t="str">
        <f t="shared" si="36"/>
        <v>Non-Compliant</v>
      </c>
      <c r="H604" t="str">
        <f t="shared" si="37"/>
        <v>60000 - 69999</v>
      </c>
      <c r="I604">
        <f>INDEX(BonusMatrix!$C$3:$G$14, MATCH(C604, BonusMatrix!$B$3:$B$14, 0), MATCH(F604, BonusMatrix!$C$2:$G$2, 0))</f>
        <v>4.2999999999999997E-2</v>
      </c>
      <c r="J604">
        <f t="shared" si="35"/>
        <v>2881.43</v>
      </c>
    </row>
    <row r="605" spans="1:10" x14ac:dyDescent="0.3">
      <c r="A605" t="s">
        <v>605</v>
      </c>
      <c r="B605" t="s">
        <v>12</v>
      </c>
      <c r="C605" t="s">
        <v>46</v>
      </c>
      <c r="D605">
        <v>84310</v>
      </c>
      <c r="E605" t="s">
        <v>9</v>
      </c>
      <c r="F605" t="s">
        <v>25</v>
      </c>
      <c r="G605" t="str">
        <f t="shared" si="36"/>
        <v>Non-Compliant</v>
      </c>
      <c r="H605" t="str">
        <f t="shared" si="37"/>
        <v>80000 - 89999</v>
      </c>
      <c r="I605">
        <f>INDEX(BonusMatrix!$C$3:$G$14, MATCH(C605, BonusMatrix!$B$3:$B$14, 0), MATCH(F605, BonusMatrix!$C$2:$G$2, 0))</f>
        <v>3.3000000000000002E-2</v>
      </c>
      <c r="J605">
        <f t="shared" si="35"/>
        <v>2782.23</v>
      </c>
    </row>
    <row r="606" spans="1:10" x14ac:dyDescent="0.3">
      <c r="A606" t="s">
        <v>606</v>
      </c>
      <c r="B606" t="s">
        <v>7</v>
      </c>
      <c r="C606" t="s">
        <v>17</v>
      </c>
      <c r="D606">
        <v>108600</v>
      </c>
      <c r="E606" t="s">
        <v>15</v>
      </c>
      <c r="F606" t="s">
        <v>10</v>
      </c>
      <c r="G606" t="str">
        <f t="shared" si="36"/>
        <v>Compliant</v>
      </c>
      <c r="H606" t="str">
        <f t="shared" si="37"/>
        <v>100000 - 109999</v>
      </c>
      <c r="I606">
        <f>INDEX(BonusMatrix!$C$3:$G$14, MATCH(C606, BonusMatrix!$B$3:$B$14, 0), MATCH(F606, BonusMatrix!$C$2:$G$2, 0))</f>
        <v>6.4000000000000001E-2</v>
      </c>
      <c r="J606">
        <f t="shared" si="35"/>
        <v>6950.4000000000005</v>
      </c>
    </row>
    <row r="607" spans="1:10" x14ac:dyDescent="0.3">
      <c r="A607" t="s">
        <v>607</v>
      </c>
      <c r="B607" t="s">
        <v>7</v>
      </c>
      <c r="C607" t="s">
        <v>33</v>
      </c>
      <c r="D607">
        <v>47000</v>
      </c>
      <c r="E607" t="s">
        <v>15</v>
      </c>
      <c r="F607" t="s">
        <v>14</v>
      </c>
      <c r="G607" t="str">
        <f t="shared" si="36"/>
        <v>Non-Compliant</v>
      </c>
      <c r="H607" t="str">
        <f t="shared" si="37"/>
        <v>40000 - 49999</v>
      </c>
      <c r="I607">
        <f>INDEX(BonusMatrix!$C$3:$G$14, MATCH(C607, BonusMatrix!$B$3:$B$14, 0), MATCH(F607, BonusMatrix!$C$2:$G$2, 0))</f>
        <v>4.1000000000000002E-2</v>
      </c>
      <c r="J607">
        <f t="shared" si="35"/>
        <v>1927</v>
      </c>
    </row>
    <row r="608" spans="1:10" x14ac:dyDescent="0.3">
      <c r="A608" t="s">
        <v>608</v>
      </c>
      <c r="B608" t="s">
        <v>7</v>
      </c>
      <c r="C608" t="s">
        <v>33</v>
      </c>
      <c r="D608">
        <v>59810</v>
      </c>
      <c r="E608" t="s">
        <v>9</v>
      </c>
      <c r="F608" t="s">
        <v>25</v>
      </c>
      <c r="G608" t="str">
        <f t="shared" si="36"/>
        <v>Non-Compliant</v>
      </c>
      <c r="H608" t="str">
        <f t="shared" si="37"/>
        <v>50000 - 59999</v>
      </c>
      <c r="I608">
        <f>INDEX(BonusMatrix!$C$3:$G$14, MATCH(C608, BonusMatrix!$B$3:$B$14, 0), MATCH(F608, BonusMatrix!$C$2:$G$2, 0))</f>
        <v>3.2000000000000001E-2</v>
      </c>
      <c r="J608">
        <f t="shared" si="35"/>
        <v>1913.92</v>
      </c>
    </row>
    <row r="609" spans="1:10" x14ac:dyDescent="0.3">
      <c r="A609" t="s">
        <v>609</v>
      </c>
      <c r="B609" t="s">
        <v>7</v>
      </c>
      <c r="C609" t="s">
        <v>17</v>
      </c>
      <c r="D609">
        <v>90340</v>
      </c>
      <c r="E609" t="s">
        <v>18</v>
      </c>
      <c r="F609" t="s">
        <v>25</v>
      </c>
      <c r="G609" t="str">
        <f t="shared" si="36"/>
        <v>Compliant</v>
      </c>
      <c r="H609" t="str">
        <f t="shared" si="37"/>
        <v>90000 - 99999</v>
      </c>
      <c r="I609">
        <f>INDEX(BonusMatrix!$C$3:$G$14, MATCH(C609, BonusMatrix!$B$3:$B$14, 0), MATCH(F609, BonusMatrix!$C$2:$G$2, 0))</f>
        <v>2.1000000000000001E-2</v>
      </c>
      <c r="J609">
        <f t="shared" si="35"/>
        <v>1897.14</v>
      </c>
    </row>
    <row r="610" spans="1:10" x14ac:dyDescent="0.3">
      <c r="A610" t="s">
        <v>255</v>
      </c>
      <c r="B610" t="s">
        <v>12</v>
      </c>
      <c r="C610" t="s">
        <v>38</v>
      </c>
      <c r="D610">
        <v>41600</v>
      </c>
      <c r="E610" t="s">
        <v>18</v>
      </c>
      <c r="F610" t="s">
        <v>21</v>
      </c>
      <c r="G610" t="str">
        <f t="shared" si="36"/>
        <v>Non-Compliant</v>
      </c>
      <c r="H610" t="str">
        <f t="shared" si="37"/>
        <v>40000 - 49999</v>
      </c>
      <c r="I610">
        <f>INDEX(BonusMatrix!$C$3:$G$14, MATCH(C610, BonusMatrix!$B$3:$B$14, 0), MATCH(F610, BonusMatrix!$C$2:$G$2, 0))</f>
        <v>1.9E-2</v>
      </c>
      <c r="J610">
        <f t="shared" si="35"/>
        <v>790.4</v>
      </c>
    </row>
    <row r="611" spans="1:10" x14ac:dyDescent="0.3">
      <c r="A611" t="s">
        <v>391</v>
      </c>
      <c r="B611" t="s">
        <v>12</v>
      </c>
      <c r="C611" t="s">
        <v>8</v>
      </c>
      <c r="D611">
        <v>72350</v>
      </c>
      <c r="E611" t="s">
        <v>18</v>
      </c>
      <c r="F611" t="s">
        <v>21</v>
      </c>
      <c r="G611" t="str">
        <f t="shared" si="36"/>
        <v>Non-Compliant</v>
      </c>
      <c r="H611" t="str">
        <f t="shared" si="37"/>
        <v>70000 - 79999</v>
      </c>
      <c r="I611">
        <f>INDEX(BonusMatrix!$C$3:$G$14, MATCH(C611, BonusMatrix!$B$3:$B$14, 0), MATCH(F611, BonusMatrix!$C$2:$G$2, 0))</f>
        <v>1.2E-2</v>
      </c>
      <c r="J611">
        <f t="shared" si="35"/>
        <v>868.2</v>
      </c>
    </row>
    <row r="612" spans="1:10" x14ac:dyDescent="0.3">
      <c r="A612" t="s">
        <v>610</v>
      </c>
      <c r="B612" t="s">
        <v>7</v>
      </c>
      <c r="C612" t="s">
        <v>17</v>
      </c>
      <c r="D612">
        <v>64270</v>
      </c>
      <c r="E612" t="s">
        <v>15</v>
      </c>
      <c r="F612" t="s">
        <v>25</v>
      </c>
      <c r="G612" t="str">
        <f t="shared" si="36"/>
        <v>Non-Compliant</v>
      </c>
      <c r="H612" t="str">
        <f t="shared" si="37"/>
        <v>60000 - 69999</v>
      </c>
      <c r="I612">
        <f>INDEX(BonusMatrix!$C$3:$G$14, MATCH(C612, BonusMatrix!$B$3:$B$14, 0), MATCH(F612, BonusMatrix!$C$2:$G$2, 0))</f>
        <v>2.1000000000000001E-2</v>
      </c>
      <c r="J612">
        <f t="shared" si="35"/>
        <v>1349.67</v>
      </c>
    </row>
    <row r="613" spans="1:10" x14ac:dyDescent="0.3">
      <c r="A613" t="s">
        <v>611</v>
      </c>
      <c r="B613" t="s">
        <v>12</v>
      </c>
      <c r="C613" t="s">
        <v>49</v>
      </c>
      <c r="D613">
        <v>103990</v>
      </c>
      <c r="E613" t="s">
        <v>18</v>
      </c>
      <c r="F613" t="s">
        <v>10</v>
      </c>
      <c r="G613" t="str">
        <f t="shared" si="36"/>
        <v>Compliant</v>
      </c>
      <c r="H613" t="str">
        <f t="shared" si="37"/>
        <v>100000 - 109999</v>
      </c>
      <c r="I613">
        <f>INDEX(BonusMatrix!$C$3:$G$14, MATCH(C613, BonusMatrix!$B$3:$B$14, 0), MATCH(F613, BonusMatrix!$C$2:$G$2, 0))</f>
        <v>7.0999999999999994E-2</v>
      </c>
      <c r="J613">
        <f t="shared" si="35"/>
        <v>7383.2899999999991</v>
      </c>
    </row>
    <row r="614" spans="1:10" x14ac:dyDescent="0.3">
      <c r="A614" t="s">
        <v>612</v>
      </c>
      <c r="B614" t="s">
        <v>7</v>
      </c>
      <c r="C614" t="s">
        <v>8</v>
      </c>
      <c r="D614">
        <v>70380</v>
      </c>
      <c r="E614" t="s">
        <v>9</v>
      </c>
      <c r="F614" t="s">
        <v>14</v>
      </c>
      <c r="G614" t="str">
        <f t="shared" si="36"/>
        <v>Non-Compliant</v>
      </c>
      <c r="H614" t="str">
        <f t="shared" si="37"/>
        <v>70000 - 79999</v>
      </c>
      <c r="I614">
        <f>INDEX(BonusMatrix!$C$3:$G$14, MATCH(C614, BonusMatrix!$B$3:$B$14, 0), MATCH(F614, BonusMatrix!$C$2:$G$2, 0))</f>
        <v>5.0999999999999997E-2</v>
      </c>
      <c r="J614">
        <f t="shared" si="35"/>
        <v>3589.3799999999997</v>
      </c>
    </row>
    <row r="615" spans="1:10" x14ac:dyDescent="0.3">
      <c r="A615" t="s">
        <v>613</v>
      </c>
      <c r="B615" t="s">
        <v>7</v>
      </c>
      <c r="C615" t="s">
        <v>17</v>
      </c>
      <c r="D615">
        <v>89020</v>
      </c>
      <c r="E615" t="s">
        <v>9</v>
      </c>
      <c r="F615" t="s">
        <v>25</v>
      </c>
      <c r="G615" t="str">
        <f t="shared" si="36"/>
        <v>Non-Compliant</v>
      </c>
      <c r="H615" t="str">
        <f t="shared" si="37"/>
        <v>80000 - 89999</v>
      </c>
      <c r="I615">
        <f>INDEX(BonusMatrix!$C$3:$G$14, MATCH(C615, BonusMatrix!$B$3:$B$14, 0), MATCH(F615, BonusMatrix!$C$2:$G$2, 0))</f>
        <v>2.1000000000000001E-2</v>
      </c>
      <c r="J615">
        <f t="shared" si="35"/>
        <v>1869.42</v>
      </c>
    </row>
    <row r="616" spans="1:10" x14ac:dyDescent="0.3">
      <c r="A616" t="s">
        <v>614</v>
      </c>
      <c r="B616" t="s">
        <v>7</v>
      </c>
      <c r="C616" t="s">
        <v>17</v>
      </c>
      <c r="D616">
        <v>113750</v>
      </c>
      <c r="E616" t="s">
        <v>18</v>
      </c>
      <c r="F616" t="s">
        <v>25</v>
      </c>
      <c r="G616" t="str">
        <f t="shared" si="36"/>
        <v>Compliant</v>
      </c>
      <c r="H616" t="str">
        <f t="shared" si="37"/>
        <v>110000 - 119999</v>
      </c>
      <c r="I616">
        <f>INDEX(BonusMatrix!$C$3:$G$14, MATCH(C616, BonusMatrix!$B$3:$B$14, 0), MATCH(F616, BonusMatrix!$C$2:$G$2, 0))</f>
        <v>2.1000000000000001E-2</v>
      </c>
      <c r="J616">
        <f t="shared" si="35"/>
        <v>2388.75</v>
      </c>
    </row>
    <row r="617" spans="1:10" x14ac:dyDescent="0.3">
      <c r="A617" t="s">
        <v>615</v>
      </c>
      <c r="B617" t="s">
        <v>12</v>
      </c>
      <c r="C617" t="s">
        <v>13</v>
      </c>
      <c r="D617">
        <v>32720</v>
      </c>
      <c r="E617" t="s">
        <v>18</v>
      </c>
      <c r="F617" t="s">
        <v>25</v>
      </c>
      <c r="G617" t="str">
        <f t="shared" si="36"/>
        <v>Non-Compliant</v>
      </c>
      <c r="H617" t="str">
        <f t="shared" si="37"/>
        <v>30000 - 39999</v>
      </c>
      <c r="I617">
        <f>INDEX(BonusMatrix!$C$3:$G$14, MATCH(C617, BonusMatrix!$B$3:$B$14, 0), MATCH(F617, BonusMatrix!$C$2:$G$2, 0))</f>
        <v>3.5000000000000003E-2</v>
      </c>
      <c r="J617">
        <f t="shared" si="35"/>
        <v>1145.2</v>
      </c>
    </row>
    <row r="618" spans="1:10" x14ac:dyDescent="0.3">
      <c r="A618" t="s">
        <v>616</v>
      </c>
      <c r="B618" t="s">
        <v>7</v>
      </c>
      <c r="C618" t="s">
        <v>27</v>
      </c>
      <c r="D618">
        <v>61920</v>
      </c>
      <c r="E618" t="s">
        <v>18</v>
      </c>
      <c r="F618" t="s">
        <v>25</v>
      </c>
      <c r="G618" t="str">
        <f t="shared" si="36"/>
        <v>Non-Compliant</v>
      </c>
      <c r="H618" t="str">
        <f t="shared" si="37"/>
        <v>60000 - 69999</v>
      </c>
      <c r="I618">
        <f>INDEX(BonusMatrix!$C$3:$G$14, MATCH(C618, BonusMatrix!$B$3:$B$14, 0), MATCH(F618, BonusMatrix!$C$2:$G$2, 0))</f>
        <v>2.3E-2</v>
      </c>
      <c r="J618">
        <f t="shared" si="35"/>
        <v>1424.16</v>
      </c>
    </row>
    <row r="619" spans="1:10" x14ac:dyDescent="0.3">
      <c r="A619" t="s">
        <v>617</v>
      </c>
      <c r="B619" t="s">
        <v>12</v>
      </c>
      <c r="C619" t="s">
        <v>61</v>
      </c>
      <c r="D619">
        <v>74600</v>
      </c>
      <c r="E619" t="s">
        <v>9</v>
      </c>
      <c r="F619" t="s">
        <v>10</v>
      </c>
      <c r="G619" t="str">
        <f t="shared" si="36"/>
        <v>Non-Compliant</v>
      </c>
      <c r="H619" t="str">
        <f t="shared" si="37"/>
        <v>70000 - 79999</v>
      </c>
      <c r="I619">
        <f>INDEX(BonusMatrix!$C$3:$G$14, MATCH(C619, BonusMatrix!$B$3:$B$14, 0), MATCH(F619, BonusMatrix!$C$2:$G$2, 0))</f>
        <v>9.9000000000000005E-2</v>
      </c>
      <c r="J619">
        <f t="shared" si="35"/>
        <v>7385.4000000000005</v>
      </c>
    </row>
    <row r="620" spans="1:10" x14ac:dyDescent="0.3">
      <c r="A620" t="s">
        <v>618</v>
      </c>
      <c r="B620" t="s">
        <v>7</v>
      </c>
      <c r="C620" t="s">
        <v>38</v>
      </c>
      <c r="D620">
        <v>38030</v>
      </c>
      <c r="E620" t="s">
        <v>15</v>
      </c>
      <c r="F620" t="s">
        <v>25</v>
      </c>
      <c r="G620" t="str">
        <f t="shared" si="36"/>
        <v>Non-Compliant</v>
      </c>
      <c r="H620" t="str">
        <f t="shared" si="37"/>
        <v>30000 - 39999</v>
      </c>
      <c r="I620">
        <f>INDEX(BonusMatrix!$C$3:$G$14, MATCH(C620, BonusMatrix!$B$3:$B$14, 0), MATCH(F620, BonusMatrix!$C$2:$G$2, 0))</f>
        <v>0.04</v>
      </c>
      <c r="J620">
        <f t="shared" si="35"/>
        <v>1521.2</v>
      </c>
    </row>
    <row r="621" spans="1:10" x14ac:dyDescent="0.3">
      <c r="A621" t="s">
        <v>619</v>
      </c>
      <c r="B621" t="s">
        <v>12</v>
      </c>
      <c r="C621" t="s">
        <v>27</v>
      </c>
      <c r="D621">
        <v>30940</v>
      </c>
      <c r="E621" t="s">
        <v>18</v>
      </c>
      <c r="F621" t="s">
        <v>47</v>
      </c>
      <c r="G621" t="str">
        <f t="shared" si="36"/>
        <v>Non-Compliant</v>
      </c>
      <c r="H621" t="str">
        <f t="shared" si="37"/>
        <v>30000 - 39999</v>
      </c>
      <c r="I621">
        <f>INDEX(BonusMatrix!$C$3:$G$14, MATCH(C621, BonusMatrix!$B$3:$B$14, 0), MATCH(F621, BonusMatrix!$C$2:$G$2, 0))</f>
        <v>5.0000000000000001E-3</v>
      </c>
      <c r="J621">
        <f t="shared" si="35"/>
        <v>154.70000000000002</v>
      </c>
    </row>
    <row r="622" spans="1:10" x14ac:dyDescent="0.3">
      <c r="A622" t="s">
        <v>620</v>
      </c>
      <c r="B622" t="s">
        <v>7</v>
      </c>
      <c r="C622" t="s">
        <v>27</v>
      </c>
      <c r="D622">
        <v>28870</v>
      </c>
      <c r="E622" t="s">
        <v>18</v>
      </c>
      <c r="F622" t="s">
        <v>25</v>
      </c>
      <c r="G622" t="str">
        <f t="shared" si="36"/>
        <v>Non-Compliant</v>
      </c>
      <c r="H622" t="str">
        <f t="shared" si="37"/>
        <v>20000 - 29999</v>
      </c>
      <c r="I622">
        <f>INDEX(BonusMatrix!$C$3:$G$14, MATCH(C622, BonusMatrix!$B$3:$B$14, 0), MATCH(F622, BonusMatrix!$C$2:$G$2, 0))</f>
        <v>2.3E-2</v>
      </c>
      <c r="J622">
        <f t="shared" si="35"/>
        <v>664.01</v>
      </c>
    </row>
    <row r="623" spans="1:10" x14ac:dyDescent="0.3">
      <c r="A623" t="s">
        <v>621</v>
      </c>
      <c r="B623" t="s">
        <v>12</v>
      </c>
      <c r="C623" t="s">
        <v>61</v>
      </c>
      <c r="D623">
        <v>71210</v>
      </c>
      <c r="E623" t="s">
        <v>15</v>
      </c>
      <c r="F623" t="s">
        <v>10</v>
      </c>
      <c r="G623" t="str">
        <f t="shared" si="36"/>
        <v>Non-Compliant</v>
      </c>
      <c r="H623" t="str">
        <f t="shared" si="37"/>
        <v>70000 - 79999</v>
      </c>
      <c r="I623">
        <f>INDEX(BonusMatrix!$C$3:$G$14, MATCH(C623, BonusMatrix!$B$3:$B$14, 0), MATCH(F623, BonusMatrix!$C$2:$G$2, 0))</f>
        <v>9.9000000000000005E-2</v>
      </c>
      <c r="J623">
        <f t="shared" si="35"/>
        <v>7049.79</v>
      </c>
    </row>
    <row r="624" spans="1:10" x14ac:dyDescent="0.3">
      <c r="A624" t="s">
        <v>622</v>
      </c>
      <c r="B624" t="s">
        <v>7</v>
      </c>
      <c r="C624" t="s">
        <v>38</v>
      </c>
      <c r="D624">
        <v>63450</v>
      </c>
      <c r="E624" t="s">
        <v>18</v>
      </c>
      <c r="F624" t="s">
        <v>14</v>
      </c>
      <c r="G624" t="str">
        <f t="shared" si="36"/>
        <v>Non-Compliant</v>
      </c>
      <c r="H624" t="str">
        <f t="shared" si="37"/>
        <v>60000 - 69999</v>
      </c>
      <c r="I624">
        <f>INDEX(BonusMatrix!$C$3:$G$14, MATCH(C624, BonusMatrix!$B$3:$B$14, 0), MATCH(F624, BonusMatrix!$C$2:$G$2, 0))</f>
        <v>5.8999999999999997E-2</v>
      </c>
      <c r="J624">
        <f t="shared" si="35"/>
        <v>3743.5499999999997</v>
      </c>
    </row>
    <row r="625" spans="1:10" x14ac:dyDescent="0.3">
      <c r="A625" t="s">
        <v>623</v>
      </c>
      <c r="B625" t="s">
        <v>12</v>
      </c>
      <c r="C625" t="s">
        <v>27</v>
      </c>
      <c r="D625">
        <v>87930</v>
      </c>
      <c r="E625" t="s">
        <v>15</v>
      </c>
      <c r="F625" t="s">
        <v>47</v>
      </c>
      <c r="G625" t="str">
        <f t="shared" si="36"/>
        <v>Non-Compliant</v>
      </c>
      <c r="H625" t="str">
        <f t="shared" si="37"/>
        <v>80000 - 89999</v>
      </c>
      <c r="I625">
        <f>INDEX(BonusMatrix!$C$3:$G$14, MATCH(C625, BonusMatrix!$B$3:$B$14, 0), MATCH(F625, BonusMatrix!$C$2:$G$2, 0))</f>
        <v>5.0000000000000001E-3</v>
      </c>
      <c r="J625">
        <f t="shared" si="35"/>
        <v>439.65000000000003</v>
      </c>
    </row>
    <row r="626" spans="1:10" x14ac:dyDescent="0.3">
      <c r="A626" t="s">
        <v>56</v>
      </c>
      <c r="B626" t="s">
        <v>7</v>
      </c>
      <c r="C626" t="s">
        <v>46</v>
      </c>
      <c r="D626">
        <v>69070</v>
      </c>
      <c r="E626" t="s">
        <v>15</v>
      </c>
      <c r="F626" t="s">
        <v>25</v>
      </c>
      <c r="G626" t="str">
        <f t="shared" si="36"/>
        <v>Non-Compliant</v>
      </c>
      <c r="H626" t="str">
        <f t="shared" si="37"/>
        <v>60000 - 69999</v>
      </c>
      <c r="I626">
        <f>INDEX(BonusMatrix!$C$3:$G$14, MATCH(C626, BonusMatrix!$B$3:$B$14, 0), MATCH(F626, BonusMatrix!$C$2:$G$2, 0))</f>
        <v>3.3000000000000002E-2</v>
      </c>
      <c r="J626">
        <f t="shared" si="35"/>
        <v>2279.31</v>
      </c>
    </row>
    <row r="627" spans="1:10" x14ac:dyDescent="0.3">
      <c r="A627" t="s">
        <v>624</v>
      </c>
      <c r="B627" t="s">
        <v>7</v>
      </c>
      <c r="C627" t="s">
        <v>30</v>
      </c>
      <c r="D627">
        <v>101610</v>
      </c>
      <c r="E627" t="s">
        <v>18</v>
      </c>
      <c r="F627" t="s">
        <v>25</v>
      </c>
      <c r="G627" t="str">
        <f t="shared" si="36"/>
        <v>Compliant</v>
      </c>
      <c r="H627" t="str">
        <f t="shared" si="37"/>
        <v>100000 - 109999</v>
      </c>
      <c r="I627">
        <f>INDEX(BonusMatrix!$C$3:$G$14, MATCH(C627, BonusMatrix!$B$3:$B$14, 0), MATCH(F627, BonusMatrix!$C$2:$G$2, 0))</f>
        <v>2.4E-2</v>
      </c>
      <c r="J627">
        <f t="shared" si="35"/>
        <v>2438.64</v>
      </c>
    </row>
    <row r="628" spans="1:10" x14ac:dyDescent="0.3">
      <c r="A628" t="s">
        <v>625</v>
      </c>
      <c r="B628" t="s">
        <v>12</v>
      </c>
      <c r="C628" t="s">
        <v>27</v>
      </c>
      <c r="D628">
        <v>28310</v>
      </c>
      <c r="E628" t="s">
        <v>15</v>
      </c>
      <c r="F628" t="s">
        <v>25</v>
      </c>
      <c r="G628" t="str">
        <f t="shared" si="36"/>
        <v>Non-Compliant</v>
      </c>
      <c r="H628" t="str">
        <f t="shared" si="37"/>
        <v>20000 - 29999</v>
      </c>
      <c r="I628">
        <f>INDEX(BonusMatrix!$C$3:$G$14, MATCH(C628, BonusMatrix!$B$3:$B$14, 0), MATCH(F628, BonusMatrix!$C$2:$G$2, 0))</f>
        <v>2.3E-2</v>
      </c>
      <c r="J628">
        <f t="shared" si="35"/>
        <v>651.13</v>
      </c>
    </row>
    <row r="629" spans="1:10" x14ac:dyDescent="0.3">
      <c r="A629" t="s">
        <v>626</v>
      </c>
      <c r="B629" t="s">
        <v>7</v>
      </c>
      <c r="C629" t="s">
        <v>17</v>
      </c>
      <c r="D629">
        <v>89840</v>
      </c>
      <c r="E629" t="s">
        <v>15</v>
      </c>
      <c r="F629" t="s">
        <v>10</v>
      </c>
      <c r="G629" t="str">
        <f t="shared" si="36"/>
        <v>Non-Compliant</v>
      </c>
      <c r="H629" t="str">
        <f t="shared" si="37"/>
        <v>80000 - 89999</v>
      </c>
      <c r="I629">
        <f>INDEX(BonusMatrix!$C$3:$G$14, MATCH(C629, BonusMatrix!$B$3:$B$14, 0), MATCH(F629, BonusMatrix!$C$2:$G$2, 0))</f>
        <v>6.4000000000000001E-2</v>
      </c>
      <c r="J629">
        <f t="shared" si="35"/>
        <v>5749.76</v>
      </c>
    </row>
    <row r="630" spans="1:10" x14ac:dyDescent="0.3">
      <c r="A630" t="s">
        <v>627</v>
      </c>
      <c r="B630" t="s">
        <v>7</v>
      </c>
      <c r="C630" t="s">
        <v>20</v>
      </c>
      <c r="D630">
        <v>96250</v>
      </c>
      <c r="E630" t="s">
        <v>9</v>
      </c>
      <c r="F630" t="s">
        <v>25</v>
      </c>
      <c r="G630" t="str">
        <f t="shared" si="36"/>
        <v>Compliant</v>
      </c>
      <c r="H630" t="str">
        <f t="shared" si="37"/>
        <v>90000 - 99999</v>
      </c>
      <c r="I630">
        <f>INDEX(BonusMatrix!$C$3:$G$14, MATCH(C630, BonusMatrix!$B$3:$B$14, 0), MATCH(F630, BonusMatrix!$C$2:$G$2, 0))</f>
        <v>2.8000000000000001E-2</v>
      </c>
      <c r="J630">
        <f t="shared" si="35"/>
        <v>2695</v>
      </c>
    </row>
    <row r="631" spans="1:10" x14ac:dyDescent="0.3">
      <c r="A631" t="s">
        <v>628</v>
      </c>
      <c r="B631" t="s">
        <v>7</v>
      </c>
      <c r="C631" t="s">
        <v>33</v>
      </c>
      <c r="D631">
        <v>112460</v>
      </c>
      <c r="E631" t="s">
        <v>18</v>
      </c>
      <c r="F631" t="s">
        <v>21</v>
      </c>
      <c r="G631" t="str">
        <f t="shared" si="36"/>
        <v>Compliant</v>
      </c>
      <c r="H631" t="str">
        <f t="shared" si="37"/>
        <v>110000 - 119999</v>
      </c>
      <c r="I631">
        <f>INDEX(BonusMatrix!$C$3:$G$14, MATCH(C631, BonusMatrix!$B$3:$B$14, 0), MATCH(F631, BonusMatrix!$C$2:$G$2, 0))</f>
        <v>0.01</v>
      </c>
      <c r="J631">
        <f t="shared" si="35"/>
        <v>1124.6000000000001</v>
      </c>
    </row>
    <row r="632" spans="1:10" x14ac:dyDescent="0.3">
      <c r="A632" t="s">
        <v>629</v>
      </c>
      <c r="B632" t="s">
        <v>845</v>
      </c>
      <c r="C632" t="s">
        <v>24</v>
      </c>
      <c r="D632">
        <v>115440</v>
      </c>
      <c r="E632" t="s">
        <v>15</v>
      </c>
      <c r="F632" t="s">
        <v>25</v>
      </c>
      <c r="G632" t="str">
        <f t="shared" si="36"/>
        <v>Compliant</v>
      </c>
      <c r="H632" t="str">
        <f t="shared" si="37"/>
        <v>110000 - 119999</v>
      </c>
      <c r="I632">
        <f>INDEX(BonusMatrix!$C$3:$G$14, MATCH(C632, BonusMatrix!$B$3:$B$14, 0), MATCH(F632, BonusMatrix!$C$2:$G$2, 0))</f>
        <v>2.7E-2</v>
      </c>
      <c r="J632">
        <f t="shared" si="35"/>
        <v>3116.88</v>
      </c>
    </row>
    <row r="633" spans="1:10" x14ac:dyDescent="0.3">
      <c r="A633" t="s">
        <v>630</v>
      </c>
      <c r="B633" t="s">
        <v>12</v>
      </c>
      <c r="C633" t="s">
        <v>38</v>
      </c>
      <c r="D633">
        <v>33920</v>
      </c>
      <c r="E633" t="s">
        <v>18</v>
      </c>
      <c r="F633" t="s">
        <v>25</v>
      </c>
      <c r="G633" t="str">
        <f t="shared" si="36"/>
        <v>Non-Compliant</v>
      </c>
      <c r="H633" t="str">
        <f t="shared" si="37"/>
        <v>30000 - 39999</v>
      </c>
      <c r="I633">
        <f>INDEX(BonusMatrix!$C$3:$G$14, MATCH(C633, BonusMatrix!$B$3:$B$14, 0), MATCH(F633, BonusMatrix!$C$2:$G$2, 0))</f>
        <v>0.04</v>
      </c>
      <c r="J633">
        <f t="shared" si="35"/>
        <v>1356.8</v>
      </c>
    </row>
    <row r="634" spans="1:10" x14ac:dyDescent="0.3">
      <c r="A634" t="s">
        <v>631</v>
      </c>
      <c r="B634" t="s">
        <v>7</v>
      </c>
      <c r="C634" t="s">
        <v>20</v>
      </c>
      <c r="D634">
        <v>46280</v>
      </c>
      <c r="E634" t="s">
        <v>9</v>
      </c>
      <c r="F634" t="s">
        <v>25</v>
      </c>
      <c r="G634" t="str">
        <f t="shared" si="36"/>
        <v>Non-Compliant</v>
      </c>
      <c r="H634" t="str">
        <f t="shared" si="37"/>
        <v>40000 - 49999</v>
      </c>
      <c r="I634">
        <f>INDEX(BonusMatrix!$C$3:$G$14, MATCH(C634, BonusMatrix!$B$3:$B$14, 0), MATCH(F634, BonusMatrix!$C$2:$G$2, 0))</f>
        <v>2.8000000000000001E-2</v>
      </c>
      <c r="J634">
        <f t="shared" si="35"/>
        <v>1295.8399999999999</v>
      </c>
    </row>
    <row r="635" spans="1:10" x14ac:dyDescent="0.3">
      <c r="A635" t="s">
        <v>632</v>
      </c>
      <c r="B635" t="s">
        <v>12</v>
      </c>
      <c r="C635" t="s">
        <v>20</v>
      </c>
      <c r="D635">
        <v>58940</v>
      </c>
      <c r="E635" t="s">
        <v>18</v>
      </c>
      <c r="F635" t="s">
        <v>25</v>
      </c>
      <c r="G635" t="str">
        <f t="shared" si="36"/>
        <v>Non-Compliant</v>
      </c>
      <c r="H635" t="str">
        <f t="shared" si="37"/>
        <v>50000 - 59999</v>
      </c>
      <c r="I635">
        <f>INDEX(BonusMatrix!$C$3:$G$14, MATCH(C635, BonusMatrix!$B$3:$B$14, 0), MATCH(F635, BonusMatrix!$C$2:$G$2, 0))</f>
        <v>2.8000000000000001E-2</v>
      </c>
      <c r="J635">
        <f t="shared" si="35"/>
        <v>1650.32</v>
      </c>
    </row>
    <row r="636" spans="1:10" x14ac:dyDescent="0.3">
      <c r="A636" t="s">
        <v>633</v>
      </c>
      <c r="B636" t="s">
        <v>7</v>
      </c>
      <c r="C636" t="s">
        <v>8</v>
      </c>
      <c r="D636">
        <v>96750</v>
      </c>
      <c r="E636" t="s">
        <v>18</v>
      </c>
      <c r="F636" t="s">
        <v>25</v>
      </c>
      <c r="G636" t="str">
        <f t="shared" si="36"/>
        <v>Compliant</v>
      </c>
      <c r="H636" t="str">
        <f t="shared" si="37"/>
        <v>90000 - 99999</v>
      </c>
      <c r="I636">
        <f>INDEX(BonusMatrix!$C$3:$G$14, MATCH(C636, BonusMatrix!$B$3:$B$14, 0), MATCH(F636, BonusMatrix!$C$2:$G$2, 0))</f>
        <v>2.1000000000000001E-2</v>
      </c>
      <c r="J636">
        <f t="shared" si="35"/>
        <v>2031.7500000000002</v>
      </c>
    </row>
    <row r="637" spans="1:10" x14ac:dyDescent="0.3">
      <c r="A637" t="s">
        <v>634</v>
      </c>
      <c r="B637" t="s">
        <v>845</v>
      </c>
      <c r="C637" t="s">
        <v>17</v>
      </c>
      <c r="D637">
        <v>101220</v>
      </c>
      <c r="E637" t="s">
        <v>18</v>
      </c>
      <c r="F637" t="s">
        <v>14</v>
      </c>
      <c r="G637" t="str">
        <f t="shared" si="36"/>
        <v>Compliant</v>
      </c>
      <c r="H637" t="str">
        <f t="shared" si="37"/>
        <v>100000 - 109999</v>
      </c>
      <c r="I637">
        <f>INDEX(BonusMatrix!$C$3:$G$14, MATCH(C637, BonusMatrix!$B$3:$B$14, 0), MATCH(F637, BonusMatrix!$C$2:$G$2, 0))</f>
        <v>5.3999999999999999E-2</v>
      </c>
      <c r="J637">
        <f t="shared" si="35"/>
        <v>5465.88</v>
      </c>
    </row>
    <row r="638" spans="1:10" x14ac:dyDescent="0.3">
      <c r="A638" t="s">
        <v>635</v>
      </c>
      <c r="B638" t="s">
        <v>7</v>
      </c>
      <c r="C638" t="s">
        <v>33</v>
      </c>
      <c r="D638">
        <v>63020</v>
      </c>
      <c r="E638" t="s">
        <v>15</v>
      </c>
      <c r="F638" t="s">
        <v>25</v>
      </c>
      <c r="G638" t="str">
        <f t="shared" si="36"/>
        <v>Non-Compliant</v>
      </c>
      <c r="H638" t="str">
        <f t="shared" si="37"/>
        <v>60000 - 69999</v>
      </c>
      <c r="I638">
        <f>INDEX(BonusMatrix!$C$3:$G$14, MATCH(C638, BonusMatrix!$B$3:$B$14, 0), MATCH(F638, BonusMatrix!$C$2:$G$2, 0))</f>
        <v>3.2000000000000001E-2</v>
      </c>
      <c r="J638">
        <f t="shared" si="35"/>
        <v>2016.64</v>
      </c>
    </row>
    <row r="639" spans="1:10" x14ac:dyDescent="0.3">
      <c r="A639" t="s">
        <v>636</v>
      </c>
      <c r="B639" t="s">
        <v>7</v>
      </c>
      <c r="C639" t="s">
        <v>30</v>
      </c>
      <c r="D639">
        <v>75920</v>
      </c>
      <c r="E639" t="s">
        <v>18</v>
      </c>
      <c r="F639" t="s">
        <v>14</v>
      </c>
      <c r="G639" t="str">
        <f t="shared" si="36"/>
        <v>Non-Compliant</v>
      </c>
      <c r="H639" t="str">
        <f t="shared" si="37"/>
        <v>70000 - 79999</v>
      </c>
      <c r="I639">
        <f>INDEX(BonusMatrix!$C$3:$G$14, MATCH(C639, BonusMatrix!$B$3:$B$14, 0), MATCH(F639, BonusMatrix!$C$2:$G$2, 0))</f>
        <v>0.05</v>
      </c>
      <c r="J639">
        <f t="shared" si="35"/>
        <v>3796</v>
      </c>
    </row>
    <row r="640" spans="1:10" x14ac:dyDescent="0.3">
      <c r="A640" t="s">
        <v>637</v>
      </c>
      <c r="B640" t="s">
        <v>7</v>
      </c>
      <c r="C640" t="s">
        <v>17</v>
      </c>
      <c r="D640">
        <v>93080</v>
      </c>
      <c r="E640" t="s">
        <v>9</v>
      </c>
      <c r="F640" t="s">
        <v>25</v>
      </c>
      <c r="G640" t="str">
        <f t="shared" si="36"/>
        <v>Compliant</v>
      </c>
      <c r="H640" t="str">
        <f t="shared" si="37"/>
        <v>90000 - 99999</v>
      </c>
      <c r="I640">
        <f>INDEX(BonusMatrix!$C$3:$G$14, MATCH(C640, BonusMatrix!$B$3:$B$14, 0), MATCH(F640, BonusMatrix!$C$2:$G$2, 0))</f>
        <v>2.1000000000000001E-2</v>
      </c>
      <c r="J640">
        <f t="shared" si="35"/>
        <v>1954.68</v>
      </c>
    </row>
    <row r="641" spans="1:10" x14ac:dyDescent="0.3">
      <c r="A641" t="s">
        <v>638</v>
      </c>
      <c r="B641" t="s">
        <v>7</v>
      </c>
      <c r="C641" t="s">
        <v>8</v>
      </c>
      <c r="D641">
        <v>68860</v>
      </c>
      <c r="E641" t="s">
        <v>9</v>
      </c>
      <c r="F641" t="s">
        <v>14</v>
      </c>
      <c r="G641" t="str">
        <f t="shared" si="36"/>
        <v>Non-Compliant</v>
      </c>
      <c r="H641" t="str">
        <f t="shared" si="37"/>
        <v>60000 - 69999</v>
      </c>
      <c r="I641">
        <f>INDEX(BonusMatrix!$C$3:$G$14, MATCH(C641, BonusMatrix!$B$3:$B$14, 0), MATCH(F641, BonusMatrix!$C$2:$G$2, 0))</f>
        <v>5.0999999999999997E-2</v>
      </c>
      <c r="J641">
        <f t="shared" si="35"/>
        <v>3511.8599999999997</v>
      </c>
    </row>
    <row r="642" spans="1:10" x14ac:dyDescent="0.3">
      <c r="A642" t="s">
        <v>639</v>
      </c>
      <c r="B642" t="s">
        <v>7</v>
      </c>
      <c r="C642" t="s">
        <v>13</v>
      </c>
      <c r="D642">
        <v>118980</v>
      </c>
      <c r="E642" t="s">
        <v>15</v>
      </c>
      <c r="F642" t="s">
        <v>21</v>
      </c>
      <c r="G642" t="str">
        <f t="shared" si="36"/>
        <v>Compliant</v>
      </c>
      <c r="H642" t="str">
        <f t="shared" si="37"/>
        <v>110000 - 119999</v>
      </c>
      <c r="I642">
        <f>INDEX(BonusMatrix!$C$3:$G$14, MATCH(C642, BonusMatrix!$B$3:$B$14, 0), MATCH(F642, BonusMatrix!$C$2:$G$2, 0))</f>
        <v>1.0999999999999999E-2</v>
      </c>
      <c r="J642">
        <f t="shared" si="35"/>
        <v>1308.78</v>
      </c>
    </row>
    <row r="643" spans="1:10" x14ac:dyDescent="0.3">
      <c r="A643" t="s">
        <v>640</v>
      </c>
      <c r="B643" t="s">
        <v>845</v>
      </c>
      <c r="C643" t="s">
        <v>17</v>
      </c>
      <c r="D643">
        <v>106460</v>
      </c>
      <c r="E643" t="s">
        <v>9</v>
      </c>
      <c r="F643" t="s">
        <v>14</v>
      </c>
      <c r="G643" t="str">
        <f t="shared" si="36"/>
        <v>Compliant</v>
      </c>
      <c r="H643" t="str">
        <f t="shared" si="37"/>
        <v>100000 - 109999</v>
      </c>
      <c r="I643">
        <f>INDEX(BonusMatrix!$C$3:$G$14, MATCH(C643, BonusMatrix!$B$3:$B$14, 0), MATCH(F643, BonusMatrix!$C$2:$G$2, 0))</f>
        <v>5.3999999999999999E-2</v>
      </c>
      <c r="J643">
        <f t="shared" ref="J643:J706" si="38">D643 * I643</f>
        <v>5748.84</v>
      </c>
    </row>
    <row r="644" spans="1:10" x14ac:dyDescent="0.3">
      <c r="A644" t="s">
        <v>641</v>
      </c>
      <c r="B644" t="s">
        <v>12</v>
      </c>
      <c r="C644" t="s">
        <v>30</v>
      </c>
      <c r="D644">
        <v>70650</v>
      </c>
      <c r="E644" t="s">
        <v>18</v>
      </c>
      <c r="F644" t="s">
        <v>14</v>
      </c>
      <c r="G644" t="str">
        <f t="shared" si="36"/>
        <v>Non-Compliant</v>
      </c>
      <c r="H644" t="str">
        <f t="shared" si="37"/>
        <v>70000 - 79999</v>
      </c>
      <c r="I644">
        <f>INDEX(BonusMatrix!$C$3:$G$14, MATCH(C644, BonusMatrix!$B$3:$B$14, 0), MATCH(F644, BonusMatrix!$C$2:$G$2, 0))</f>
        <v>0.05</v>
      </c>
      <c r="J644">
        <f t="shared" si="38"/>
        <v>3532.5</v>
      </c>
    </row>
    <row r="645" spans="1:10" x14ac:dyDescent="0.3">
      <c r="A645" t="s">
        <v>642</v>
      </c>
      <c r="B645" t="s">
        <v>12</v>
      </c>
      <c r="C645" t="s">
        <v>8</v>
      </c>
      <c r="D645">
        <v>77050</v>
      </c>
      <c r="E645" t="s">
        <v>15</v>
      </c>
      <c r="F645" t="s">
        <v>14</v>
      </c>
      <c r="G645" t="str">
        <f t="shared" si="36"/>
        <v>Non-Compliant</v>
      </c>
      <c r="H645" t="str">
        <f t="shared" si="37"/>
        <v>70000 - 79999</v>
      </c>
      <c r="I645">
        <f>INDEX(BonusMatrix!$C$3:$G$14, MATCH(C645, BonusMatrix!$B$3:$B$14, 0), MATCH(F645, BonusMatrix!$C$2:$G$2, 0))</f>
        <v>5.0999999999999997E-2</v>
      </c>
      <c r="J645">
        <f t="shared" si="38"/>
        <v>3929.5499999999997</v>
      </c>
    </row>
    <row r="646" spans="1:10" x14ac:dyDescent="0.3">
      <c r="A646" t="s">
        <v>261</v>
      </c>
      <c r="B646" t="s">
        <v>12</v>
      </c>
      <c r="C646" t="s">
        <v>8</v>
      </c>
      <c r="D646">
        <v>41930</v>
      </c>
      <c r="E646" t="s">
        <v>15</v>
      </c>
      <c r="F646" t="s">
        <v>21</v>
      </c>
      <c r="G646" t="str">
        <f t="shared" si="36"/>
        <v>Non-Compliant</v>
      </c>
      <c r="H646" t="str">
        <f t="shared" si="37"/>
        <v>40000 - 49999</v>
      </c>
      <c r="I646">
        <f>INDEX(BonusMatrix!$C$3:$G$14, MATCH(C646, BonusMatrix!$B$3:$B$14, 0), MATCH(F646, BonusMatrix!$C$2:$G$2, 0))</f>
        <v>1.2E-2</v>
      </c>
      <c r="J646">
        <f t="shared" si="38"/>
        <v>503.16</v>
      </c>
    </row>
    <row r="647" spans="1:10" x14ac:dyDescent="0.3">
      <c r="A647" t="s">
        <v>643</v>
      </c>
      <c r="B647" t="s">
        <v>12</v>
      </c>
      <c r="C647" t="s">
        <v>17</v>
      </c>
      <c r="D647">
        <v>89360</v>
      </c>
      <c r="E647" t="s">
        <v>15</v>
      </c>
      <c r="F647" t="s">
        <v>14</v>
      </c>
      <c r="G647" t="str">
        <f t="shared" si="36"/>
        <v>Non-Compliant</v>
      </c>
      <c r="H647" t="str">
        <f t="shared" si="37"/>
        <v>80000 - 89999</v>
      </c>
      <c r="I647">
        <f>INDEX(BonusMatrix!$C$3:$G$14, MATCH(C647, BonusMatrix!$B$3:$B$14, 0), MATCH(F647, BonusMatrix!$C$2:$G$2, 0))</f>
        <v>5.3999999999999999E-2</v>
      </c>
      <c r="J647">
        <f t="shared" si="38"/>
        <v>4825.4399999999996</v>
      </c>
    </row>
    <row r="648" spans="1:10" x14ac:dyDescent="0.3">
      <c r="A648" t="s">
        <v>644</v>
      </c>
      <c r="B648" t="s">
        <v>12</v>
      </c>
      <c r="C648" t="s">
        <v>17</v>
      </c>
      <c r="D648">
        <v>37840</v>
      </c>
      <c r="E648" t="s">
        <v>18</v>
      </c>
      <c r="F648" t="s">
        <v>21</v>
      </c>
      <c r="G648" t="str">
        <f t="shared" si="36"/>
        <v>Non-Compliant</v>
      </c>
      <c r="H648" t="str">
        <f t="shared" si="37"/>
        <v>30000 - 39999</v>
      </c>
      <c r="I648">
        <f>INDEX(BonusMatrix!$C$3:$G$14, MATCH(C648, BonusMatrix!$B$3:$B$14, 0), MATCH(F648, BonusMatrix!$C$2:$G$2, 0))</f>
        <v>1.9E-2</v>
      </c>
      <c r="J648">
        <f t="shared" si="38"/>
        <v>718.96</v>
      </c>
    </row>
    <row r="649" spans="1:10" x14ac:dyDescent="0.3">
      <c r="A649" t="s">
        <v>645</v>
      </c>
      <c r="B649" t="s">
        <v>7</v>
      </c>
      <c r="C649" t="s">
        <v>30</v>
      </c>
      <c r="D649">
        <v>89160</v>
      </c>
      <c r="E649" t="s">
        <v>15</v>
      </c>
      <c r="F649" t="s">
        <v>25</v>
      </c>
      <c r="G649" t="str">
        <f t="shared" si="36"/>
        <v>Non-Compliant</v>
      </c>
      <c r="H649" t="str">
        <f t="shared" si="37"/>
        <v>80000 - 89999</v>
      </c>
      <c r="I649">
        <f>INDEX(BonusMatrix!$C$3:$G$14, MATCH(C649, BonusMatrix!$B$3:$B$14, 0), MATCH(F649, BonusMatrix!$C$2:$G$2, 0))</f>
        <v>2.4E-2</v>
      </c>
      <c r="J649">
        <f t="shared" si="38"/>
        <v>2139.84</v>
      </c>
    </row>
    <row r="650" spans="1:10" x14ac:dyDescent="0.3">
      <c r="A650" t="s">
        <v>646</v>
      </c>
      <c r="B650" t="s">
        <v>12</v>
      </c>
      <c r="C650" t="s">
        <v>38</v>
      </c>
      <c r="D650">
        <v>74110</v>
      </c>
      <c r="E650" t="s">
        <v>18</v>
      </c>
      <c r="F650" t="s">
        <v>10</v>
      </c>
      <c r="G650" t="str">
        <f t="shared" si="36"/>
        <v>Non-Compliant</v>
      </c>
      <c r="H650" t="str">
        <f t="shared" si="37"/>
        <v>70000 - 79999</v>
      </c>
      <c r="I650">
        <f>INDEX(BonusMatrix!$C$3:$G$14, MATCH(C650, BonusMatrix!$B$3:$B$14, 0), MATCH(F650, BonusMatrix!$C$2:$G$2, 0))</f>
        <v>6.3E-2</v>
      </c>
      <c r="J650">
        <f t="shared" si="38"/>
        <v>4668.93</v>
      </c>
    </row>
    <row r="651" spans="1:10" x14ac:dyDescent="0.3">
      <c r="A651" t="s">
        <v>647</v>
      </c>
      <c r="B651" t="s">
        <v>7</v>
      </c>
      <c r="C651" t="s">
        <v>27</v>
      </c>
      <c r="D651">
        <v>31630</v>
      </c>
      <c r="E651" t="s">
        <v>18</v>
      </c>
      <c r="F651" t="s">
        <v>21</v>
      </c>
      <c r="G651" t="str">
        <f t="shared" si="36"/>
        <v>Non-Compliant</v>
      </c>
      <c r="H651" t="str">
        <f t="shared" si="37"/>
        <v>30000 - 39999</v>
      </c>
      <c r="I651">
        <f>INDEX(BonusMatrix!$C$3:$G$14, MATCH(C651, BonusMatrix!$B$3:$B$14, 0), MATCH(F651, BonusMatrix!$C$2:$G$2, 0))</f>
        <v>1.4999999999999999E-2</v>
      </c>
      <c r="J651">
        <f t="shared" si="38"/>
        <v>474.45</v>
      </c>
    </row>
    <row r="652" spans="1:10" x14ac:dyDescent="0.3">
      <c r="A652" t="s">
        <v>648</v>
      </c>
      <c r="B652" t="s">
        <v>12</v>
      </c>
      <c r="C652" t="s">
        <v>46</v>
      </c>
      <c r="D652">
        <v>40910</v>
      </c>
      <c r="E652" t="s">
        <v>15</v>
      </c>
      <c r="F652" t="s">
        <v>21</v>
      </c>
      <c r="G652" t="str">
        <f t="shared" si="36"/>
        <v>Non-Compliant</v>
      </c>
      <c r="H652" t="str">
        <f t="shared" si="37"/>
        <v>40000 - 49999</v>
      </c>
      <c r="I652">
        <f>INDEX(BonusMatrix!$C$3:$G$14, MATCH(C652, BonusMatrix!$B$3:$B$14, 0), MATCH(F652, BonusMatrix!$C$2:$G$2, 0))</f>
        <v>0.02</v>
      </c>
      <c r="J652">
        <f t="shared" si="38"/>
        <v>818.2</v>
      </c>
    </row>
    <row r="653" spans="1:10" x14ac:dyDescent="0.3">
      <c r="A653" t="s">
        <v>649</v>
      </c>
      <c r="B653" t="s">
        <v>7</v>
      </c>
      <c r="C653" t="s">
        <v>8</v>
      </c>
      <c r="D653">
        <v>32190</v>
      </c>
      <c r="E653" t="s">
        <v>18</v>
      </c>
      <c r="F653" t="s">
        <v>25</v>
      </c>
      <c r="G653" t="str">
        <f t="shared" si="36"/>
        <v>Non-Compliant</v>
      </c>
      <c r="H653" t="str">
        <f t="shared" si="37"/>
        <v>30000 - 39999</v>
      </c>
      <c r="I653">
        <f>INDEX(BonusMatrix!$C$3:$G$14, MATCH(C653, BonusMatrix!$B$3:$B$14, 0), MATCH(F653, BonusMatrix!$C$2:$G$2, 0))</f>
        <v>2.1000000000000001E-2</v>
      </c>
      <c r="J653">
        <f t="shared" si="38"/>
        <v>675.99</v>
      </c>
    </row>
    <row r="654" spans="1:10" x14ac:dyDescent="0.3">
      <c r="A654" t="s">
        <v>650</v>
      </c>
      <c r="B654" t="s">
        <v>12</v>
      </c>
      <c r="C654" t="s">
        <v>24</v>
      </c>
      <c r="D654">
        <v>73490</v>
      </c>
      <c r="E654" t="s">
        <v>18</v>
      </c>
      <c r="F654" t="s">
        <v>21</v>
      </c>
      <c r="G654" t="str">
        <f t="shared" si="36"/>
        <v>Non-Compliant</v>
      </c>
      <c r="H654" t="str">
        <f t="shared" si="37"/>
        <v>70000 - 79999</v>
      </c>
      <c r="I654">
        <f>INDEX(BonusMatrix!$C$3:$G$14, MATCH(C654, BonusMatrix!$B$3:$B$14, 0), MATCH(F654, BonusMatrix!$C$2:$G$2, 0))</f>
        <v>1.2999999999999999E-2</v>
      </c>
      <c r="J654">
        <f t="shared" si="38"/>
        <v>955.37</v>
      </c>
    </row>
    <row r="655" spans="1:10" x14ac:dyDescent="0.3">
      <c r="A655" t="s">
        <v>651</v>
      </c>
      <c r="B655" t="s">
        <v>7</v>
      </c>
      <c r="C655" t="s">
        <v>33</v>
      </c>
      <c r="D655">
        <v>52220</v>
      </c>
      <c r="E655" t="s">
        <v>18</v>
      </c>
      <c r="F655" t="s">
        <v>25</v>
      </c>
      <c r="G655" t="str">
        <f t="shared" si="36"/>
        <v>Non-Compliant</v>
      </c>
      <c r="H655" t="str">
        <f t="shared" si="37"/>
        <v>50000 - 59999</v>
      </c>
      <c r="I655">
        <f>INDEX(BonusMatrix!$C$3:$G$14, MATCH(C655, BonusMatrix!$B$3:$B$14, 0), MATCH(F655, BonusMatrix!$C$2:$G$2, 0))</f>
        <v>3.2000000000000001E-2</v>
      </c>
      <c r="J655">
        <f t="shared" si="38"/>
        <v>1671.04</v>
      </c>
    </row>
    <row r="656" spans="1:10" x14ac:dyDescent="0.3">
      <c r="A656" t="s">
        <v>652</v>
      </c>
      <c r="B656" t="s">
        <v>12</v>
      </c>
      <c r="C656" t="s">
        <v>20</v>
      </c>
      <c r="D656">
        <v>68900</v>
      </c>
      <c r="E656" t="s">
        <v>15</v>
      </c>
      <c r="F656" t="s">
        <v>25</v>
      </c>
      <c r="G656" t="str">
        <f t="shared" si="36"/>
        <v>Non-Compliant</v>
      </c>
      <c r="H656" t="str">
        <f t="shared" si="37"/>
        <v>60000 - 69999</v>
      </c>
      <c r="I656">
        <f>INDEX(BonusMatrix!$C$3:$G$14, MATCH(C656, BonusMatrix!$B$3:$B$14, 0), MATCH(F656, BonusMatrix!$C$2:$G$2, 0))</f>
        <v>2.8000000000000001E-2</v>
      </c>
      <c r="J656">
        <f t="shared" si="38"/>
        <v>1929.2</v>
      </c>
    </row>
    <row r="657" spans="1:10" x14ac:dyDescent="0.3">
      <c r="A657" t="s">
        <v>653</v>
      </c>
      <c r="B657" t="s">
        <v>12</v>
      </c>
      <c r="C657" t="s">
        <v>8</v>
      </c>
      <c r="D657">
        <v>83750</v>
      </c>
      <c r="E657" t="s">
        <v>15</v>
      </c>
      <c r="F657" t="s">
        <v>25</v>
      </c>
      <c r="G657" t="str">
        <f t="shared" si="36"/>
        <v>Non-Compliant</v>
      </c>
      <c r="H657" t="str">
        <f t="shared" si="37"/>
        <v>80000 - 89999</v>
      </c>
      <c r="I657">
        <f>INDEX(BonusMatrix!$C$3:$G$14, MATCH(C657, BonusMatrix!$B$3:$B$14, 0), MATCH(F657, BonusMatrix!$C$2:$G$2, 0))</f>
        <v>2.1000000000000001E-2</v>
      </c>
      <c r="J657">
        <f t="shared" si="38"/>
        <v>1758.75</v>
      </c>
    </row>
    <row r="658" spans="1:10" x14ac:dyDescent="0.3">
      <c r="A658" t="s">
        <v>654</v>
      </c>
      <c r="B658" t="s">
        <v>12</v>
      </c>
      <c r="C658" t="s">
        <v>30</v>
      </c>
      <c r="D658">
        <v>49520</v>
      </c>
      <c r="E658" t="s">
        <v>15</v>
      </c>
      <c r="F658" t="s">
        <v>25</v>
      </c>
      <c r="G658" t="str">
        <f t="shared" si="36"/>
        <v>Non-Compliant</v>
      </c>
      <c r="H658" t="str">
        <f t="shared" si="37"/>
        <v>40000 - 49999</v>
      </c>
      <c r="I658">
        <f>INDEX(BonusMatrix!$C$3:$G$14, MATCH(C658, BonusMatrix!$B$3:$B$14, 0), MATCH(F658, BonusMatrix!$C$2:$G$2, 0))</f>
        <v>2.4E-2</v>
      </c>
      <c r="J658">
        <f t="shared" si="38"/>
        <v>1188.48</v>
      </c>
    </row>
    <row r="659" spans="1:10" x14ac:dyDescent="0.3">
      <c r="A659" t="s">
        <v>655</v>
      </c>
      <c r="B659" t="s">
        <v>12</v>
      </c>
      <c r="C659" t="s">
        <v>30</v>
      </c>
      <c r="D659">
        <v>86560</v>
      </c>
      <c r="E659" t="s">
        <v>18</v>
      </c>
      <c r="F659" t="s">
        <v>25</v>
      </c>
      <c r="G659" t="str">
        <f t="shared" si="36"/>
        <v>Non-Compliant</v>
      </c>
      <c r="H659" t="str">
        <f t="shared" si="37"/>
        <v>80000 - 89999</v>
      </c>
      <c r="I659">
        <f>INDEX(BonusMatrix!$C$3:$G$14, MATCH(C659, BonusMatrix!$B$3:$B$14, 0), MATCH(F659, BonusMatrix!$C$2:$G$2, 0))</f>
        <v>2.4E-2</v>
      </c>
      <c r="J659">
        <f t="shared" si="38"/>
        <v>2077.44</v>
      </c>
    </row>
    <row r="660" spans="1:10" x14ac:dyDescent="0.3">
      <c r="A660" t="s">
        <v>656</v>
      </c>
      <c r="B660" t="s">
        <v>12</v>
      </c>
      <c r="C660" t="s">
        <v>20</v>
      </c>
      <c r="D660">
        <v>35830</v>
      </c>
      <c r="E660" t="s">
        <v>18</v>
      </c>
      <c r="F660" t="s">
        <v>25</v>
      </c>
      <c r="G660" t="str">
        <f t="shared" si="36"/>
        <v>Non-Compliant</v>
      </c>
      <c r="H660" t="str">
        <f t="shared" si="37"/>
        <v>30000 - 39999</v>
      </c>
      <c r="I660">
        <f>INDEX(BonusMatrix!$C$3:$G$14, MATCH(C660, BonusMatrix!$B$3:$B$14, 0), MATCH(F660, BonusMatrix!$C$2:$G$2, 0))</f>
        <v>2.8000000000000001E-2</v>
      </c>
      <c r="J660">
        <f t="shared" si="38"/>
        <v>1003.24</v>
      </c>
    </row>
    <row r="661" spans="1:10" x14ac:dyDescent="0.3">
      <c r="A661" t="s">
        <v>657</v>
      </c>
      <c r="B661" t="s">
        <v>12</v>
      </c>
      <c r="C661" t="s">
        <v>20</v>
      </c>
      <c r="D661">
        <v>53910</v>
      </c>
      <c r="E661" t="s">
        <v>18</v>
      </c>
      <c r="F661" t="s">
        <v>14</v>
      </c>
      <c r="G661" t="str">
        <f t="shared" si="36"/>
        <v>Non-Compliant</v>
      </c>
      <c r="H661" t="str">
        <f t="shared" si="37"/>
        <v>50000 - 59999</v>
      </c>
      <c r="I661">
        <f>INDEX(BonusMatrix!$C$3:$G$14, MATCH(C661, BonusMatrix!$B$3:$B$14, 0), MATCH(F661, BonusMatrix!$C$2:$G$2, 0))</f>
        <v>4.9000000000000002E-2</v>
      </c>
      <c r="J661">
        <f t="shared" si="38"/>
        <v>2641.59</v>
      </c>
    </row>
    <row r="662" spans="1:10" x14ac:dyDescent="0.3">
      <c r="A662" t="s">
        <v>658</v>
      </c>
      <c r="B662" t="s">
        <v>12</v>
      </c>
      <c r="C662" t="s">
        <v>13</v>
      </c>
      <c r="D662">
        <v>109870</v>
      </c>
      <c r="E662" t="s">
        <v>18</v>
      </c>
      <c r="F662" t="s">
        <v>25</v>
      </c>
      <c r="G662" t="str">
        <f t="shared" ref="G662:G718" si="39">IF(D662&gt;=90000, "Compliant", "Non-Compliant")</f>
        <v>Compliant</v>
      </c>
      <c r="H662" t="str">
        <f t="shared" ref="H662:H718" si="40">INT(D662/10000)*10000 &amp; " - " &amp; (INT(D662/10000)*10000 + 9999)</f>
        <v>100000 - 109999</v>
      </c>
      <c r="I662">
        <f>INDEX(BonusMatrix!$C$3:$G$14, MATCH(C662, BonusMatrix!$B$3:$B$14, 0), MATCH(F662, BonusMatrix!$C$2:$G$2, 0))</f>
        <v>3.5000000000000003E-2</v>
      </c>
      <c r="J662">
        <f t="shared" si="38"/>
        <v>3845.4500000000003</v>
      </c>
    </row>
    <row r="663" spans="1:10" x14ac:dyDescent="0.3">
      <c r="A663" t="s">
        <v>659</v>
      </c>
      <c r="B663" t="s">
        <v>7</v>
      </c>
      <c r="C663" t="s">
        <v>13</v>
      </c>
      <c r="D663">
        <v>61620</v>
      </c>
      <c r="E663" t="s">
        <v>15</v>
      </c>
      <c r="F663" t="s">
        <v>25</v>
      </c>
      <c r="G663" t="str">
        <f t="shared" si="39"/>
        <v>Non-Compliant</v>
      </c>
      <c r="H663" t="str">
        <f t="shared" si="40"/>
        <v>60000 - 69999</v>
      </c>
      <c r="I663">
        <f>INDEX(BonusMatrix!$C$3:$G$14, MATCH(C663, BonusMatrix!$B$3:$B$14, 0), MATCH(F663, BonusMatrix!$C$2:$G$2, 0))</f>
        <v>3.5000000000000003E-2</v>
      </c>
      <c r="J663">
        <f t="shared" si="38"/>
        <v>2156.7000000000003</v>
      </c>
    </row>
    <row r="664" spans="1:10" x14ac:dyDescent="0.3">
      <c r="A664" t="s">
        <v>660</v>
      </c>
      <c r="B664" t="s">
        <v>845</v>
      </c>
      <c r="C664" t="s">
        <v>24</v>
      </c>
      <c r="D664">
        <v>67960</v>
      </c>
      <c r="E664" t="s">
        <v>15</v>
      </c>
      <c r="F664" t="s">
        <v>25</v>
      </c>
      <c r="G664" t="str">
        <f t="shared" si="39"/>
        <v>Non-Compliant</v>
      </c>
      <c r="H664" t="str">
        <f t="shared" si="40"/>
        <v>60000 - 69999</v>
      </c>
      <c r="I664">
        <f>INDEX(BonusMatrix!$C$3:$G$14, MATCH(C664, BonusMatrix!$B$3:$B$14, 0), MATCH(F664, BonusMatrix!$C$2:$G$2, 0))</f>
        <v>2.7E-2</v>
      </c>
      <c r="J664">
        <f t="shared" si="38"/>
        <v>1834.92</v>
      </c>
    </row>
    <row r="665" spans="1:10" x14ac:dyDescent="0.3">
      <c r="A665" t="s">
        <v>661</v>
      </c>
      <c r="B665" t="s">
        <v>12</v>
      </c>
      <c r="C665" t="s">
        <v>38</v>
      </c>
      <c r="D665">
        <v>57000</v>
      </c>
      <c r="E665" t="s">
        <v>15</v>
      </c>
      <c r="F665" t="s">
        <v>47</v>
      </c>
      <c r="G665" t="str">
        <f t="shared" si="39"/>
        <v>Non-Compliant</v>
      </c>
      <c r="H665" t="str">
        <f t="shared" si="40"/>
        <v>50000 - 59999</v>
      </c>
      <c r="I665">
        <f>INDEX(BonusMatrix!$C$3:$G$14, MATCH(C665, BonusMatrix!$B$3:$B$14, 0), MATCH(F665, BonusMatrix!$C$2:$G$2, 0))</f>
        <v>5.0000000000000001E-3</v>
      </c>
      <c r="J665">
        <f t="shared" si="38"/>
        <v>285</v>
      </c>
    </row>
    <row r="666" spans="1:10" x14ac:dyDescent="0.3">
      <c r="A666" t="s">
        <v>662</v>
      </c>
      <c r="B666" t="s">
        <v>7</v>
      </c>
      <c r="C666" t="s">
        <v>8</v>
      </c>
      <c r="D666">
        <v>70610</v>
      </c>
      <c r="E666" t="s">
        <v>9</v>
      </c>
      <c r="F666" t="s">
        <v>25</v>
      </c>
      <c r="G666" t="str">
        <f t="shared" si="39"/>
        <v>Non-Compliant</v>
      </c>
      <c r="H666" t="str">
        <f t="shared" si="40"/>
        <v>70000 - 79999</v>
      </c>
      <c r="I666">
        <f>INDEX(BonusMatrix!$C$3:$G$14, MATCH(C666, BonusMatrix!$B$3:$B$14, 0), MATCH(F666, BonusMatrix!$C$2:$G$2, 0))</f>
        <v>2.1000000000000001E-2</v>
      </c>
      <c r="J666">
        <f t="shared" si="38"/>
        <v>1482.8100000000002</v>
      </c>
    </row>
    <row r="667" spans="1:10" x14ac:dyDescent="0.3">
      <c r="A667" t="s">
        <v>663</v>
      </c>
      <c r="B667" t="s">
        <v>12</v>
      </c>
      <c r="C667" t="s">
        <v>38</v>
      </c>
      <c r="D667">
        <v>51860</v>
      </c>
      <c r="E667" t="s">
        <v>15</v>
      </c>
      <c r="F667" t="s">
        <v>14</v>
      </c>
      <c r="G667" t="str">
        <f t="shared" si="39"/>
        <v>Non-Compliant</v>
      </c>
      <c r="H667" t="str">
        <f t="shared" si="40"/>
        <v>50000 - 59999</v>
      </c>
      <c r="I667">
        <f>INDEX(BonusMatrix!$C$3:$G$14, MATCH(C667, BonusMatrix!$B$3:$B$14, 0), MATCH(F667, BonusMatrix!$C$2:$G$2, 0))</f>
        <v>5.8999999999999997E-2</v>
      </c>
      <c r="J667">
        <f t="shared" si="38"/>
        <v>3059.74</v>
      </c>
    </row>
    <row r="668" spans="1:10" x14ac:dyDescent="0.3">
      <c r="A668" t="s">
        <v>664</v>
      </c>
      <c r="B668" t="s">
        <v>12</v>
      </c>
      <c r="C668" t="s">
        <v>13</v>
      </c>
      <c r="D668">
        <v>60130</v>
      </c>
      <c r="E668" t="s">
        <v>15</v>
      </c>
      <c r="F668" t="s">
        <v>25</v>
      </c>
      <c r="G668" t="str">
        <f t="shared" si="39"/>
        <v>Non-Compliant</v>
      </c>
      <c r="H668" t="str">
        <f t="shared" si="40"/>
        <v>60000 - 69999</v>
      </c>
      <c r="I668">
        <f>INDEX(BonusMatrix!$C$3:$G$14, MATCH(C668, BonusMatrix!$B$3:$B$14, 0), MATCH(F668, BonusMatrix!$C$2:$G$2, 0))</f>
        <v>3.5000000000000003E-2</v>
      </c>
      <c r="J668">
        <f t="shared" si="38"/>
        <v>2104.5500000000002</v>
      </c>
    </row>
    <row r="669" spans="1:10" x14ac:dyDescent="0.3">
      <c r="A669" t="s">
        <v>665</v>
      </c>
      <c r="B669" t="s">
        <v>7</v>
      </c>
      <c r="C669" t="s">
        <v>46</v>
      </c>
      <c r="D669">
        <v>72040</v>
      </c>
      <c r="E669" t="s">
        <v>18</v>
      </c>
      <c r="F669" t="s">
        <v>21</v>
      </c>
      <c r="G669" t="str">
        <f t="shared" si="39"/>
        <v>Non-Compliant</v>
      </c>
      <c r="H669" t="str">
        <f t="shared" si="40"/>
        <v>70000 - 79999</v>
      </c>
      <c r="I669">
        <f>INDEX(BonusMatrix!$C$3:$G$14, MATCH(C669, BonusMatrix!$B$3:$B$14, 0), MATCH(F669, BonusMatrix!$C$2:$G$2, 0))</f>
        <v>0.02</v>
      </c>
      <c r="J669">
        <f t="shared" si="38"/>
        <v>1440.8</v>
      </c>
    </row>
    <row r="670" spans="1:10" x14ac:dyDescent="0.3">
      <c r="A670" t="s">
        <v>666</v>
      </c>
      <c r="B670" t="s">
        <v>12</v>
      </c>
      <c r="C670" t="s">
        <v>33</v>
      </c>
      <c r="D670">
        <v>108450</v>
      </c>
      <c r="E670" t="s">
        <v>9</v>
      </c>
      <c r="F670" t="s">
        <v>14</v>
      </c>
      <c r="G670" t="str">
        <f t="shared" si="39"/>
        <v>Compliant</v>
      </c>
      <c r="H670" t="str">
        <f t="shared" si="40"/>
        <v>100000 - 109999</v>
      </c>
      <c r="I670">
        <f>INDEX(BonusMatrix!$C$3:$G$14, MATCH(C670, BonusMatrix!$B$3:$B$14, 0), MATCH(F670, BonusMatrix!$C$2:$G$2, 0))</f>
        <v>4.1000000000000002E-2</v>
      </c>
      <c r="J670">
        <f t="shared" si="38"/>
        <v>4446.45</v>
      </c>
    </row>
    <row r="671" spans="1:10" x14ac:dyDescent="0.3">
      <c r="A671" t="s">
        <v>667</v>
      </c>
      <c r="B671" t="s">
        <v>7</v>
      </c>
      <c r="C671" t="s">
        <v>61</v>
      </c>
      <c r="D671">
        <v>58260</v>
      </c>
      <c r="E671" t="s">
        <v>15</v>
      </c>
      <c r="F671" t="s">
        <v>25</v>
      </c>
      <c r="G671" t="str">
        <f t="shared" si="39"/>
        <v>Non-Compliant</v>
      </c>
      <c r="H671" t="str">
        <f t="shared" si="40"/>
        <v>50000 - 59999</v>
      </c>
      <c r="I671">
        <f>INDEX(BonusMatrix!$C$3:$G$14, MATCH(C671, BonusMatrix!$B$3:$B$14, 0), MATCH(F671, BonusMatrix!$C$2:$G$2, 0))</f>
        <v>3.5000000000000003E-2</v>
      </c>
      <c r="J671">
        <f t="shared" si="38"/>
        <v>2039.1000000000001</v>
      </c>
    </row>
    <row r="672" spans="1:10" x14ac:dyDescent="0.3">
      <c r="A672" t="s">
        <v>582</v>
      </c>
      <c r="B672" t="s">
        <v>7</v>
      </c>
      <c r="C672" t="s">
        <v>24</v>
      </c>
      <c r="D672">
        <v>106930</v>
      </c>
      <c r="E672" t="s">
        <v>18</v>
      </c>
      <c r="F672" t="s">
        <v>25</v>
      </c>
      <c r="G672" t="str">
        <f t="shared" si="39"/>
        <v>Compliant</v>
      </c>
      <c r="H672" t="str">
        <f t="shared" si="40"/>
        <v>100000 - 109999</v>
      </c>
      <c r="I672">
        <f>INDEX(BonusMatrix!$C$3:$G$14, MATCH(C672, BonusMatrix!$B$3:$B$14, 0), MATCH(F672, BonusMatrix!$C$2:$G$2, 0))</f>
        <v>2.7E-2</v>
      </c>
      <c r="J672">
        <f t="shared" si="38"/>
        <v>2887.11</v>
      </c>
    </row>
    <row r="673" spans="1:10" x14ac:dyDescent="0.3">
      <c r="A673" t="s">
        <v>668</v>
      </c>
      <c r="B673" t="s">
        <v>845</v>
      </c>
      <c r="C673" t="s">
        <v>46</v>
      </c>
      <c r="D673">
        <v>70020</v>
      </c>
      <c r="E673" t="s">
        <v>15</v>
      </c>
      <c r="F673" t="s">
        <v>25</v>
      </c>
      <c r="G673" t="str">
        <f t="shared" si="39"/>
        <v>Non-Compliant</v>
      </c>
      <c r="H673" t="str">
        <f t="shared" si="40"/>
        <v>70000 - 79999</v>
      </c>
      <c r="I673">
        <f>INDEX(BonusMatrix!$C$3:$G$14, MATCH(C673, BonusMatrix!$B$3:$B$14, 0), MATCH(F673, BonusMatrix!$C$2:$G$2, 0))</f>
        <v>3.3000000000000002E-2</v>
      </c>
      <c r="J673">
        <f t="shared" si="38"/>
        <v>2310.6600000000003</v>
      </c>
    </row>
    <row r="674" spans="1:10" x14ac:dyDescent="0.3">
      <c r="A674" t="s">
        <v>669</v>
      </c>
      <c r="B674" t="s">
        <v>12</v>
      </c>
      <c r="C674" t="s">
        <v>24</v>
      </c>
      <c r="D674">
        <v>35670</v>
      </c>
      <c r="E674" t="s">
        <v>18</v>
      </c>
      <c r="F674" t="s">
        <v>25</v>
      </c>
      <c r="G674" t="str">
        <f t="shared" si="39"/>
        <v>Non-Compliant</v>
      </c>
      <c r="H674" t="str">
        <f t="shared" si="40"/>
        <v>30000 - 39999</v>
      </c>
      <c r="I674">
        <f>INDEX(BonusMatrix!$C$3:$G$14, MATCH(C674, BonusMatrix!$B$3:$B$14, 0), MATCH(F674, BonusMatrix!$C$2:$G$2, 0))</f>
        <v>2.7E-2</v>
      </c>
      <c r="J674">
        <f t="shared" si="38"/>
        <v>963.09</v>
      </c>
    </row>
    <row r="675" spans="1:10" x14ac:dyDescent="0.3">
      <c r="A675" t="s">
        <v>670</v>
      </c>
      <c r="B675" t="s">
        <v>7</v>
      </c>
      <c r="C675" t="s">
        <v>49</v>
      </c>
      <c r="D675">
        <v>67630</v>
      </c>
      <c r="E675" t="s">
        <v>15</v>
      </c>
      <c r="F675" t="s">
        <v>25</v>
      </c>
      <c r="G675" t="str">
        <f t="shared" si="39"/>
        <v>Non-Compliant</v>
      </c>
      <c r="H675" t="str">
        <f t="shared" si="40"/>
        <v>60000 - 69999</v>
      </c>
      <c r="I675">
        <f>INDEX(BonusMatrix!$C$3:$G$14, MATCH(C675, BonusMatrix!$B$3:$B$14, 0), MATCH(F675, BonusMatrix!$C$2:$G$2, 0))</f>
        <v>0.02</v>
      </c>
      <c r="J675">
        <f t="shared" si="38"/>
        <v>1352.6000000000001</v>
      </c>
    </row>
    <row r="676" spans="1:10" x14ac:dyDescent="0.3">
      <c r="A676" t="s">
        <v>671</v>
      </c>
      <c r="B676" t="s">
        <v>7</v>
      </c>
      <c r="C676" t="s">
        <v>8</v>
      </c>
      <c r="D676">
        <v>71030</v>
      </c>
      <c r="E676" t="s">
        <v>9</v>
      </c>
      <c r="F676" t="s">
        <v>25</v>
      </c>
      <c r="G676" t="str">
        <f t="shared" si="39"/>
        <v>Non-Compliant</v>
      </c>
      <c r="H676" t="str">
        <f t="shared" si="40"/>
        <v>70000 - 79999</v>
      </c>
      <c r="I676">
        <f>INDEX(BonusMatrix!$C$3:$G$14, MATCH(C676, BonusMatrix!$B$3:$B$14, 0), MATCH(F676, BonusMatrix!$C$2:$G$2, 0))</f>
        <v>2.1000000000000001E-2</v>
      </c>
      <c r="J676">
        <f t="shared" si="38"/>
        <v>1491.63</v>
      </c>
    </row>
    <row r="677" spans="1:10" x14ac:dyDescent="0.3">
      <c r="A677" t="s">
        <v>447</v>
      </c>
      <c r="B677" t="s">
        <v>7</v>
      </c>
      <c r="C677" t="s">
        <v>46</v>
      </c>
      <c r="D677">
        <v>52750</v>
      </c>
      <c r="E677" t="s">
        <v>15</v>
      </c>
      <c r="F677" t="s">
        <v>25</v>
      </c>
      <c r="G677" t="str">
        <f t="shared" si="39"/>
        <v>Non-Compliant</v>
      </c>
      <c r="H677" t="str">
        <f t="shared" si="40"/>
        <v>50000 - 59999</v>
      </c>
      <c r="I677">
        <f>INDEX(BonusMatrix!$C$3:$G$14, MATCH(C677, BonusMatrix!$B$3:$B$14, 0), MATCH(F677, BonusMatrix!$C$2:$G$2, 0))</f>
        <v>3.3000000000000002E-2</v>
      </c>
      <c r="J677">
        <f t="shared" si="38"/>
        <v>1740.75</v>
      </c>
    </row>
    <row r="678" spans="1:10" x14ac:dyDescent="0.3">
      <c r="A678" t="s">
        <v>672</v>
      </c>
      <c r="B678" t="s">
        <v>12</v>
      </c>
      <c r="C678" t="s">
        <v>20</v>
      </c>
      <c r="D678">
        <v>85670</v>
      </c>
      <c r="E678" t="s">
        <v>18</v>
      </c>
      <c r="F678" t="s">
        <v>25</v>
      </c>
      <c r="G678" t="str">
        <f t="shared" si="39"/>
        <v>Non-Compliant</v>
      </c>
      <c r="H678" t="str">
        <f t="shared" si="40"/>
        <v>80000 - 89999</v>
      </c>
      <c r="I678">
        <f>INDEX(BonusMatrix!$C$3:$G$14, MATCH(C678, BonusMatrix!$B$3:$B$14, 0), MATCH(F678, BonusMatrix!$C$2:$G$2, 0))</f>
        <v>2.8000000000000001E-2</v>
      </c>
      <c r="J678">
        <f t="shared" si="38"/>
        <v>2398.7600000000002</v>
      </c>
    </row>
    <row r="679" spans="1:10" x14ac:dyDescent="0.3">
      <c r="A679" t="s">
        <v>673</v>
      </c>
      <c r="B679" t="s">
        <v>7</v>
      </c>
      <c r="C679" t="s">
        <v>30</v>
      </c>
      <c r="D679">
        <v>61700</v>
      </c>
      <c r="E679" t="s">
        <v>18</v>
      </c>
      <c r="F679" t="s">
        <v>25</v>
      </c>
      <c r="G679" t="str">
        <f t="shared" si="39"/>
        <v>Non-Compliant</v>
      </c>
      <c r="H679" t="str">
        <f t="shared" si="40"/>
        <v>60000 - 69999</v>
      </c>
      <c r="I679">
        <f>INDEX(BonusMatrix!$C$3:$G$14, MATCH(C679, BonusMatrix!$B$3:$B$14, 0), MATCH(F679, BonusMatrix!$C$2:$G$2, 0))</f>
        <v>2.4E-2</v>
      </c>
      <c r="J679">
        <f t="shared" si="38"/>
        <v>1480.8</v>
      </c>
    </row>
    <row r="680" spans="1:10" x14ac:dyDescent="0.3">
      <c r="A680" t="s">
        <v>674</v>
      </c>
      <c r="B680" t="s">
        <v>7</v>
      </c>
      <c r="C680" t="s">
        <v>17</v>
      </c>
      <c r="D680">
        <v>66140</v>
      </c>
      <c r="E680" t="s">
        <v>15</v>
      </c>
      <c r="F680" t="s">
        <v>14</v>
      </c>
      <c r="G680" t="str">
        <f t="shared" si="39"/>
        <v>Non-Compliant</v>
      </c>
      <c r="H680" t="str">
        <f t="shared" si="40"/>
        <v>60000 - 69999</v>
      </c>
      <c r="I680">
        <f>INDEX(BonusMatrix!$C$3:$G$14, MATCH(C680, BonusMatrix!$B$3:$B$14, 0), MATCH(F680, BonusMatrix!$C$2:$G$2, 0))</f>
        <v>5.3999999999999999E-2</v>
      </c>
      <c r="J680">
        <f t="shared" si="38"/>
        <v>3571.56</v>
      </c>
    </row>
    <row r="681" spans="1:10" x14ac:dyDescent="0.3">
      <c r="A681" t="s">
        <v>675</v>
      </c>
      <c r="B681" t="s">
        <v>7</v>
      </c>
      <c r="C681" t="s">
        <v>61</v>
      </c>
      <c r="D681">
        <v>51860</v>
      </c>
      <c r="E681" t="s">
        <v>18</v>
      </c>
      <c r="F681" t="s">
        <v>14</v>
      </c>
      <c r="G681" t="str">
        <f t="shared" si="39"/>
        <v>Non-Compliant</v>
      </c>
      <c r="H681" t="str">
        <f t="shared" si="40"/>
        <v>50000 - 59999</v>
      </c>
      <c r="I681">
        <f>INDEX(BonusMatrix!$C$3:$G$14, MATCH(C681, BonusMatrix!$B$3:$B$14, 0), MATCH(F681, BonusMatrix!$C$2:$G$2, 0))</f>
        <v>5.8000000000000003E-2</v>
      </c>
      <c r="J681">
        <f t="shared" si="38"/>
        <v>3007.88</v>
      </c>
    </row>
    <row r="682" spans="1:10" x14ac:dyDescent="0.3">
      <c r="A682" t="s">
        <v>239</v>
      </c>
      <c r="B682" t="s">
        <v>7</v>
      </c>
      <c r="C682" t="s">
        <v>24</v>
      </c>
      <c r="D682">
        <v>52670</v>
      </c>
      <c r="E682" t="s">
        <v>15</v>
      </c>
      <c r="F682" t="s">
        <v>25</v>
      </c>
      <c r="G682" t="str">
        <f t="shared" si="39"/>
        <v>Non-Compliant</v>
      </c>
      <c r="H682" t="str">
        <f t="shared" si="40"/>
        <v>50000 - 59999</v>
      </c>
      <c r="I682">
        <f>INDEX(BonusMatrix!$C$3:$G$14, MATCH(C682, BonusMatrix!$B$3:$B$14, 0), MATCH(F682, BonusMatrix!$C$2:$G$2, 0))</f>
        <v>2.7E-2</v>
      </c>
      <c r="J682">
        <f t="shared" si="38"/>
        <v>1422.09</v>
      </c>
    </row>
    <row r="683" spans="1:10" x14ac:dyDescent="0.3">
      <c r="A683" t="s">
        <v>677</v>
      </c>
      <c r="B683" t="s">
        <v>12</v>
      </c>
      <c r="C683" t="s">
        <v>30</v>
      </c>
      <c r="D683">
        <v>68980</v>
      </c>
      <c r="E683" t="s">
        <v>18</v>
      </c>
      <c r="F683" t="s">
        <v>25</v>
      </c>
      <c r="G683" t="str">
        <f t="shared" si="39"/>
        <v>Non-Compliant</v>
      </c>
      <c r="H683" t="str">
        <f t="shared" si="40"/>
        <v>60000 - 69999</v>
      </c>
      <c r="I683">
        <f>INDEX(BonusMatrix!$C$3:$G$14, MATCH(C683, BonusMatrix!$B$3:$B$14, 0), MATCH(F683, BonusMatrix!$C$2:$G$2, 0))</f>
        <v>2.4E-2</v>
      </c>
      <c r="J683">
        <f t="shared" si="38"/>
        <v>1655.52</v>
      </c>
    </row>
    <row r="684" spans="1:10" x14ac:dyDescent="0.3">
      <c r="A684" t="s">
        <v>678</v>
      </c>
      <c r="B684" t="s">
        <v>12</v>
      </c>
      <c r="C684" t="s">
        <v>49</v>
      </c>
      <c r="D684">
        <v>29610</v>
      </c>
      <c r="E684" t="s">
        <v>15</v>
      </c>
      <c r="F684" t="s">
        <v>25</v>
      </c>
      <c r="G684" t="str">
        <f t="shared" si="39"/>
        <v>Non-Compliant</v>
      </c>
      <c r="H684" t="str">
        <f t="shared" si="40"/>
        <v>20000 - 29999</v>
      </c>
      <c r="I684">
        <f>INDEX(BonusMatrix!$C$3:$G$14, MATCH(C684, BonusMatrix!$B$3:$B$14, 0), MATCH(F684, BonusMatrix!$C$2:$G$2, 0))</f>
        <v>0.02</v>
      </c>
      <c r="J684">
        <f t="shared" si="38"/>
        <v>592.20000000000005</v>
      </c>
    </row>
    <row r="685" spans="1:10" x14ac:dyDescent="0.3">
      <c r="A685" t="s">
        <v>679</v>
      </c>
      <c r="B685" t="s">
        <v>12</v>
      </c>
      <c r="C685" t="s">
        <v>13</v>
      </c>
      <c r="D685">
        <v>114430</v>
      </c>
      <c r="E685" t="s">
        <v>9</v>
      </c>
      <c r="F685" t="s">
        <v>14</v>
      </c>
      <c r="G685" t="str">
        <f t="shared" si="39"/>
        <v>Compliant</v>
      </c>
      <c r="H685" t="str">
        <f t="shared" si="40"/>
        <v>110000 - 119999</v>
      </c>
      <c r="I685">
        <f>INDEX(BonusMatrix!$C$3:$G$14, MATCH(C685, BonusMatrix!$B$3:$B$14, 0), MATCH(F685, BonusMatrix!$C$2:$G$2, 0))</f>
        <v>4.2999999999999997E-2</v>
      </c>
      <c r="J685">
        <f t="shared" si="38"/>
        <v>4920.49</v>
      </c>
    </row>
    <row r="686" spans="1:10" x14ac:dyDescent="0.3">
      <c r="A686" t="s">
        <v>680</v>
      </c>
      <c r="B686" t="s">
        <v>7</v>
      </c>
      <c r="C686" t="s">
        <v>33</v>
      </c>
      <c r="D686">
        <v>53760</v>
      </c>
      <c r="E686" t="s">
        <v>15</v>
      </c>
      <c r="F686" t="s">
        <v>25</v>
      </c>
      <c r="G686" t="str">
        <f t="shared" si="39"/>
        <v>Non-Compliant</v>
      </c>
      <c r="H686" t="str">
        <f t="shared" si="40"/>
        <v>50000 - 59999</v>
      </c>
      <c r="I686">
        <f>INDEX(BonusMatrix!$C$3:$G$14, MATCH(C686, BonusMatrix!$B$3:$B$14, 0), MATCH(F686, BonusMatrix!$C$2:$G$2, 0))</f>
        <v>3.2000000000000001E-2</v>
      </c>
      <c r="J686">
        <f t="shared" si="38"/>
        <v>1720.32</v>
      </c>
    </row>
    <row r="687" spans="1:10" x14ac:dyDescent="0.3">
      <c r="A687" t="s">
        <v>681</v>
      </c>
      <c r="B687" t="s">
        <v>7</v>
      </c>
      <c r="C687" t="s">
        <v>8</v>
      </c>
      <c r="D687">
        <v>91310</v>
      </c>
      <c r="E687" t="s">
        <v>15</v>
      </c>
      <c r="F687" t="s">
        <v>25</v>
      </c>
      <c r="G687" t="str">
        <f t="shared" si="39"/>
        <v>Compliant</v>
      </c>
      <c r="H687" t="str">
        <f t="shared" si="40"/>
        <v>90000 - 99999</v>
      </c>
      <c r="I687">
        <f>INDEX(BonusMatrix!$C$3:$G$14, MATCH(C687, BonusMatrix!$B$3:$B$14, 0), MATCH(F687, BonusMatrix!$C$2:$G$2, 0))</f>
        <v>2.1000000000000001E-2</v>
      </c>
      <c r="J687">
        <f t="shared" si="38"/>
        <v>1917.5100000000002</v>
      </c>
    </row>
    <row r="688" spans="1:10" x14ac:dyDescent="0.3">
      <c r="A688" t="s">
        <v>682</v>
      </c>
      <c r="B688" t="s">
        <v>7</v>
      </c>
      <c r="C688" t="s">
        <v>27</v>
      </c>
      <c r="D688">
        <v>117840</v>
      </c>
      <c r="E688" t="s">
        <v>18</v>
      </c>
      <c r="F688" t="s">
        <v>25</v>
      </c>
      <c r="G688" t="str">
        <f t="shared" si="39"/>
        <v>Compliant</v>
      </c>
      <c r="H688" t="str">
        <f t="shared" si="40"/>
        <v>110000 - 119999</v>
      </c>
      <c r="I688">
        <f>INDEX(BonusMatrix!$C$3:$G$14, MATCH(C688, BonusMatrix!$B$3:$B$14, 0), MATCH(F688, BonusMatrix!$C$2:$G$2, 0))</f>
        <v>2.3E-2</v>
      </c>
      <c r="J688">
        <f t="shared" si="38"/>
        <v>2710.32</v>
      </c>
    </row>
    <row r="689" spans="1:10" x14ac:dyDescent="0.3">
      <c r="A689" t="s">
        <v>683</v>
      </c>
      <c r="B689" t="s">
        <v>12</v>
      </c>
      <c r="C689" t="s">
        <v>33</v>
      </c>
      <c r="D689">
        <v>31830</v>
      </c>
      <c r="E689" t="s">
        <v>9</v>
      </c>
      <c r="F689" t="s">
        <v>25</v>
      </c>
      <c r="G689" t="str">
        <f t="shared" si="39"/>
        <v>Non-Compliant</v>
      </c>
      <c r="H689" t="str">
        <f t="shared" si="40"/>
        <v>30000 - 39999</v>
      </c>
      <c r="I689">
        <f>INDEX(BonusMatrix!$C$3:$G$14, MATCH(C689, BonusMatrix!$B$3:$B$14, 0), MATCH(F689, BonusMatrix!$C$2:$G$2, 0))</f>
        <v>3.2000000000000001E-2</v>
      </c>
      <c r="J689">
        <f t="shared" si="38"/>
        <v>1018.5600000000001</v>
      </c>
    </row>
    <row r="690" spans="1:10" x14ac:dyDescent="0.3">
      <c r="A690" t="s">
        <v>684</v>
      </c>
      <c r="B690" t="s">
        <v>7</v>
      </c>
      <c r="C690" t="s">
        <v>13</v>
      </c>
      <c r="D690">
        <v>47360</v>
      </c>
      <c r="E690" t="s">
        <v>15</v>
      </c>
      <c r="F690" t="s">
        <v>21</v>
      </c>
      <c r="G690" t="str">
        <f t="shared" si="39"/>
        <v>Non-Compliant</v>
      </c>
      <c r="H690" t="str">
        <f t="shared" si="40"/>
        <v>40000 - 49999</v>
      </c>
      <c r="I690">
        <f>INDEX(BonusMatrix!$C$3:$G$14, MATCH(C690, BonusMatrix!$B$3:$B$14, 0), MATCH(F690, BonusMatrix!$C$2:$G$2, 0))</f>
        <v>1.0999999999999999E-2</v>
      </c>
      <c r="J690">
        <f t="shared" si="38"/>
        <v>520.95999999999992</v>
      </c>
    </row>
    <row r="691" spans="1:10" x14ac:dyDescent="0.3">
      <c r="A691" t="s">
        <v>685</v>
      </c>
      <c r="B691" t="s">
        <v>12</v>
      </c>
      <c r="C691" t="s">
        <v>13</v>
      </c>
      <c r="D691">
        <v>86740</v>
      </c>
      <c r="E691" t="s">
        <v>9</v>
      </c>
      <c r="F691" t="s">
        <v>10</v>
      </c>
      <c r="G691" t="str">
        <f t="shared" si="39"/>
        <v>Non-Compliant</v>
      </c>
      <c r="H691" t="str">
        <f t="shared" si="40"/>
        <v>80000 - 89999</v>
      </c>
      <c r="I691">
        <f>INDEX(BonusMatrix!$C$3:$G$14, MATCH(C691, BonusMatrix!$B$3:$B$14, 0), MATCH(F691, BonusMatrix!$C$2:$G$2, 0))</f>
        <v>6.0999999999999999E-2</v>
      </c>
      <c r="J691">
        <f t="shared" si="38"/>
        <v>5291.14</v>
      </c>
    </row>
    <row r="692" spans="1:10" x14ac:dyDescent="0.3">
      <c r="A692" t="s">
        <v>686</v>
      </c>
      <c r="B692" t="s">
        <v>12</v>
      </c>
      <c r="C692" t="s">
        <v>20</v>
      </c>
      <c r="D692">
        <v>87400</v>
      </c>
      <c r="E692" t="s">
        <v>18</v>
      </c>
      <c r="F692" t="s">
        <v>25</v>
      </c>
      <c r="G692" t="str">
        <f t="shared" si="39"/>
        <v>Non-Compliant</v>
      </c>
      <c r="H692" t="str">
        <f t="shared" si="40"/>
        <v>80000 - 89999</v>
      </c>
      <c r="I692">
        <f>INDEX(BonusMatrix!$C$3:$G$14, MATCH(C692, BonusMatrix!$B$3:$B$14, 0), MATCH(F692, BonusMatrix!$C$2:$G$2, 0))</f>
        <v>2.8000000000000001E-2</v>
      </c>
      <c r="J692">
        <f t="shared" si="38"/>
        <v>2447.2000000000003</v>
      </c>
    </row>
    <row r="693" spans="1:10" x14ac:dyDescent="0.3">
      <c r="A693" t="s">
        <v>659</v>
      </c>
      <c r="B693" t="s">
        <v>7</v>
      </c>
      <c r="C693" t="s">
        <v>13</v>
      </c>
      <c r="D693">
        <v>61620</v>
      </c>
      <c r="E693" t="s">
        <v>9</v>
      </c>
      <c r="F693" t="s">
        <v>21</v>
      </c>
      <c r="G693" t="str">
        <f t="shared" si="39"/>
        <v>Non-Compliant</v>
      </c>
      <c r="H693" t="str">
        <f t="shared" si="40"/>
        <v>60000 - 69999</v>
      </c>
      <c r="I693">
        <f>INDEX(BonusMatrix!$C$3:$G$14, MATCH(C693, BonusMatrix!$B$3:$B$14, 0), MATCH(F693, BonusMatrix!$C$2:$G$2, 0))</f>
        <v>1.0999999999999999E-2</v>
      </c>
      <c r="J693">
        <f t="shared" si="38"/>
        <v>677.81999999999994</v>
      </c>
    </row>
    <row r="694" spans="1:10" x14ac:dyDescent="0.3">
      <c r="A694" t="s">
        <v>687</v>
      </c>
      <c r="B694" t="s">
        <v>12</v>
      </c>
      <c r="C694" t="s">
        <v>30</v>
      </c>
      <c r="D694">
        <v>75090</v>
      </c>
      <c r="E694" t="s">
        <v>9</v>
      </c>
      <c r="F694" t="s">
        <v>25</v>
      </c>
      <c r="G694" t="str">
        <f t="shared" si="39"/>
        <v>Non-Compliant</v>
      </c>
      <c r="H694" t="str">
        <f t="shared" si="40"/>
        <v>70000 - 79999</v>
      </c>
      <c r="I694">
        <f>INDEX(BonusMatrix!$C$3:$G$14, MATCH(C694, BonusMatrix!$B$3:$B$14, 0), MATCH(F694, BonusMatrix!$C$2:$G$2, 0))</f>
        <v>2.4E-2</v>
      </c>
      <c r="J694">
        <f t="shared" si="38"/>
        <v>1802.16</v>
      </c>
    </row>
    <row r="695" spans="1:10" x14ac:dyDescent="0.3">
      <c r="A695" t="s">
        <v>688</v>
      </c>
      <c r="B695" t="s">
        <v>7</v>
      </c>
      <c r="C695" t="s">
        <v>49</v>
      </c>
      <c r="D695">
        <v>78020</v>
      </c>
      <c r="E695" t="s">
        <v>18</v>
      </c>
      <c r="F695" t="s">
        <v>25</v>
      </c>
      <c r="G695" t="str">
        <f t="shared" si="39"/>
        <v>Non-Compliant</v>
      </c>
      <c r="H695" t="str">
        <f t="shared" si="40"/>
        <v>70000 - 79999</v>
      </c>
      <c r="I695">
        <f>INDEX(BonusMatrix!$C$3:$G$14, MATCH(C695, BonusMatrix!$B$3:$B$14, 0), MATCH(F695, BonusMatrix!$C$2:$G$2, 0))</f>
        <v>0.02</v>
      </c>
      <c r="J695">
        <f t="shared" si="38"/>
        <v>1560.4</v>
      </c>
    </row>
    <row r="696" spans="1:10" x14ac:dyDescent="0.3">
      <c r="A696" t="s">
        <v>105</v>
      </c>
      <c r="B696" t="s">
        <v>7</v>
      </c>
      <c r="C696" t="s">
        <v>27</v>
      </c>
      <c r="D696">
        <v>88690</v>
      </c>
      <c r="E696" t="s">
        <v>15</v>
      </c>
      <c r="F696" t="s">
        <v>10</v>
      </c>
      <c r="G696" t="str">
        <f t="shared" si="39"/>
        <v>Non-Compliant</v>
      </c>
      <c r="H696" t="str">
        <f t="shared" si="40"/>
        <v>80000 - 89999</v>
      </c>
      <c r="I696">
        <f>INDEX(BonusMatrix!$C$3:$G$14, MATCH(C696, BonusMatrix!$B$3:$B$14, 0), MATCH(F696, BonusMatrix!$C$2:$G$2, 0))</f>
        <v>7.1999999999999995E-2</v>
      </c>
      <c r="J696">
        <f t="shared" si="38"/>
        <v>6385.6799999999994</v>
      </c>
    </row>
    <row r="697" spans="1:10" x14ac:dyDescent="0.3">
      <c r="A697" t="s">
        <v>689</v>
      </c>
      <c r="B697" t="s">
        <v>12</v>
      </c>
      <c r="C697" t="s">
        <v>46</v>
      </c>
      <c r="D697">
        <v>92340</v>
      </c>
      <c r="E697" t="s">
        <v>18</v>
      </c>
      <c r="F697" t="s">
        <v>14</v>
      </c>
      <c r="G697" t="str">
        <f t="shared" si="39"/>
        <v>Compliant</v>
      </c>
      <c r="H697" t="str">
        <f t="shared" si="40"/>
        <v>90000 - 99999</v>
      </c>
      <c r="I697">
        <f>INDEX(BonusMatrix!$C$3:$G$14, MATCH(C697, BonusMatrix!$B$3:$B$14, 0), MATCH(F697, BonusMatrix!$C$2:$G$2, 0))</f>
        <v>5.3999999999999999E-2</v>
      </c>
      <c r="J697">
        <f t="shared" si="38"/>
        <v>4986.3599999999997</v>
      </c>
    </row>
    <row r="698" spans="1:10" x14ac:dyDescent="0.3">
      <c r="A698" t="s">
        <v>426</v>
      </c>
      <c r="B698" t="s">
        <v>12</v>
      </c>
      <c r="C698" t="s">
        <v>30</v>
      </c>
      <c r="D698">
        <v>80700</v>
      </c>
      <c r="E698" t="s">
        <v>15</v>
      </c>
      <c r="F698" t="s">
        <v>21</v>
      </c>
      <c r="G698" t="str">
        <f t="shared" si="39"/>
        <v>Non-Compliant</v>
      </c>
      <c r="H698" t="str">
        <f t="shared" si="40"/>
        <v>80000 - 89999</v>
      </c>
      <c r="I698">
        <f>INDEX(BonusMatrix!$C$3:$G$14, MATCH(C698, BonusMatrix!$B$3:$B$14, 0), MATCH(F698, BonusMatrix!$C$2:$G$2, 0))</f>
        <v>1.7999999999999999E-2</v>
      </c>
      <c r="J698">
        <f t="shared" si="38"/>
        <v>1452.6</v>
      </c>
    </row>
    <row r="699" spans="1:10" x14ac:dyDescent="0.3">
      <c r="A699" t="s">
        <v>690</v>
      </c>
      <c r="B699" t="s">
        <v>12</v>
      </c>
      <c r="C699" t="s">
        <v>30</v>
      </c>
      <c r="D699">
        <v>58830</v>
      </c>
      <c r="E699" t="s">
        <v>15</v>
      </c>
      <c r="F699" t="s">
        <v>21</v>
      </c>
      <c r="G699" t="str">
        <f t="shared" si="39"/>
        <v>Non-Compliant</v>
      </c>
      <c r="H699" t="str">
        <f t="shared" si="40"/>
        <v>50000 - 59999</v>
      </c>
      <c r="I699">
        <f>INDEX(BonusMatrix!$C$3:$G$14, MATCH(C699, BonusMatrix!$B$3:$B$14, 0), MATCH(F699, BonusMatrix!$C$2:$G$2, 0))</f>
        <v>1.7999999999999999E-2</v>
      </c>
      <c r="J699">
        <f t="shared" si="38"/>
        <v>1058.9399999999998</v>
      </c>
    </row>
    <row r="700" spans="1:10" x14ac:dyDescent="0.3">
      <c r="A700" t="s">
        <v>691</v>
      </c>
      <c r="B700" t="s">
        <v>12</v>
      </c>
      <c r="C700" t="s">
        <v>46</v>
      </c>
      <c r="D700">
        <v>32140</v>
      </c>
      <c r="E700" t="s">
        <v>18</v>
      </c>
      <c r="F700" t="s">
        <v>14</v>
      </c>
      <c r="G700" t="str">
        <f t="shared" si="39"/>
        <v>Non-Compliant</v>
      </c>
      <c r="H700" t="str">
        <f t="shared" si="40"/>
        <v>30000 - 39999</v>
      </c>
      <c r="I700">
        <f>INDEX(BonusMatrix!$C$3:$G$14, MATCH(C700, BonusMatrix!$B$3:$B$14, 0), MATCH(F700, BonusMatrix!$C$2:$G$2, 0))</f>
        <v>5.3999999999999999E-2</v>
      </c>
      <c r="J700">
        <f t="shared" si="38"/>
        <v>1735.56</v>
      </c>
    </row>
    <row r="701" spans="1:10" x14ac:dyDescent="0.3">
      <c r="A701" t="s">
        <v>692</v>
      </c>
      <c r="B701" t="s">
        <v>7</v>
      </c>
      <c r="C701" t="s">
        <v>49</v>
      </c>
      <c r="D701">
        <v>102520</v>
      </c>
      <c r="E701" t="s">
        <v>15</v>
      </c>
      <c r="F701" t="s">
        <v>21</v>
      </c>
      <c r="G701" t="str">
        <f t="shared" si="39"/>
        <v>Compliant</v>
      </c>
      <c r="H701" t="str">
        <f t="shared" si="40"/>
        <v>100000 - 109999</v>
      </c>
      <c r="I701">
        <f>INDEX(BonusMatrix!$C$3:$G$14, MATCH(C701, BonusMatrix!$B$3:$B$14, 0), MATCH(F701, BonusMatrix!$C$2:$G$2, 0))</f>
        <v>1.2E-2</v>
      </c>
      <c r="J701">
        <f t="shared" si="38"/>
        <v>1230.24</v>
      </c>
    </row>
    <row r="702" spans="1:10" x14ac:dyDescent="0.3">
      <c r="A702" t="s">
        <v>693</v>
      </c>
      <c r="B702" t="s">
        <v>7</v>
      </c>
      <c r="C702" t="s">
        <v>24</v>
      </c>
      <c r="D702">
        <v>79590</v>
      </c>
      <c r="E702" t="s">
        <v>15</v>
      </c>
      <c r="F702" t="s">
        <v>47</v>
      </c>
      <c r="G702" t="str">
        <f t="shared" si="39"/>
        <v>Non-Compliant</v>
      </c>
      <c r="H702" t="str">
        <f t="shared" si="40"/>
        <v>70000 - 79999</v>
      </c>
      <c r="I702">
        <f>INDEX(BonusMatrix!$C$3:$G$14, MATCH(C702, BonusMatrix!$B$3:$B$14, 0), MATCH(F702, BonusMatrix!$C$2:$G$2, 0))</f>
        <v>5.0000000000000001E-3</v>
      </c>
      <c r="J702">
        <f t="shared" si="38"/>
        <v>397.95</v>
      </c>
    </row>
    <row r="703" spans="1:10" x14ac:dyDescent="0.3">
      <c r="A703" t="s">
        <v>694</v>
      </c>
      <c r="B703" t="s">
        <v>12</v>
      </c>
      <c r="C703" t="s">
        <v>20</v>
      </c>
      <c r="D703">
        <v>28970</v>
      </c>
      <c r="E703" t="s">
        <v>9</v>
      </c>
      <c r="F703" t="s">
        <v>10</v>
      </c>
      <c r="G703" t="str">
        <f t="shared" si="39"/>
        <v>Non-Compliant</v>
      </c>
      <c r="H703" t="str">
        <f t="shared" si="40"/>
        <v>20000 - 29999</v>
      </c>
      <c r="I703">
        <f>INDEX(BonusMatrix!$C$3:$G$14, MATCH(C703, BonusMatrix!$B$3:$B$14, 0), MATCH(F703, BonusMatrix!$C$2:$G$2, 0))</f>
        <v>7.5999999999999998E-2</v>
      </c>
      <c r="J703">
        <f t="shared" si="38"/>
        <v>2201.7199999999998</v>
      </c>
    </row>
    <row r="704" spans="1:10" x14ac:dyDescent="0.3">
      <c r="A704" t="s">
        <v>695</v>
      </c>
      <c r="B704" t="s">
        <v>12</v>
      </c>
      <c r="C704" t="s">
        <v>24</v>
      </c>
      <c r="D704">
        <v>92700</v>
      </c>
      <c r="E704" t="s">
        <v>18</v>
      </c>
      <c r="F704" t="s">
        <v>25</v>
      </c>
      <c r="G704" t="str">
        <f t="shared" si="39"/>
        <v>Compliant</v>
      </c>
      <c r="H704" t="str">
        <f t="shared" si="40"/>
        <v>90000 - 99999</v>
      </c>
      <c r="I704">
        <f>INDEX(BonusMatrix!$C$3:$G$14, MATCH(C704, BonusMatrix!$B$3:$B$14, 0), MATCH(F704, BonusMatrix!$C$2:$G$2, 0))</f>
        <v>2.7E-2</v>
      </c>
      <c r="J704">
        <f t="shared" si="38"/>
        <v>2502.9</v>
      </c>
    </row>
    <row r="705" spans="1:10" x14ac:dyDescent="0.3">
      <c r="A705" t="s">
        <v>696</v>
      </c>
      <c r="B705" t="s">
        <v>12</v>
      </c>
      <c r="C705" t="s">
        <v>49</v>
      </c>
      <c r="D705">
        <v>36150</v>
      </c>
      <c r="E705" t="s">
        <v>18</v>
      </c>
      <c r="F705" t="s">
        <v>21</v>
      </c>
      <c r="G705" t="str">
        <f t="shared" si="39"/>
        <v>Non-Compliant</v>
      </c>
      <c r="H705" t="str">
        <f t="shared" si="40"/>
        <v>30000 - 39999</v>
      </c>
      <c r="I705">
        <f>INDEX(BonusMatrix!$C$3:$G$14, MATCH(C705, BonusMatrix!$B$3:$B$14, 0), MATCH(F705, BonusMatrix!$C$2:$G$2, 0))</f>
        <v>1.2E-2</v>
      </c>
      <c r="J705">
        <f t="shared" si="38"/>
        <v>433.8</v>
      </c>
    </row>
    <row r="706" spans="1:10" x14ac:dyDescent="0.3">
      <c r="A706" t="s">
        <v>676</v>
      </c>
      <c r="B706" t="s">
        <v>12</v>
      </c>
      <c r="C706" t="s">
        <v>17</v>
      </c>
      <c r="D706">
        <v>61210</v>
      </c>
      <c r="E706" t="s">
        <v>15</v>
      </c>
      <c r="F706" t="s">
        <v>25</v>
      </c>
      <c r="G706" t="str">
        <f t="shared" si="39"/>
        <v>Non-Compliant</v>
      </c>
      <c r="H706" t="str">
        <f t="shared" si="40"/>
        <v>60000 - 69999</v>
      </c>
      <c r="I706">
        <f>INDEX(BonusMatrix!$C$3:$G$14, MATCH(C706, BonusMatrix!$B$3:$B$14, 0), MATCH(F706, BonusMatrix!$C$2:$G$2, 0))</f>
        <v>2.1000000000000001E-2</v>
      </c>
      <c r="J706">
        <f t="shared" si="38"/>
        <v>1285.4100000000001</v>
      </c>
    </row>
    <row r="707" spans="1:10" x14ac:dyDescent="0.3">
      <c r="A707" t="s">
        <v>697</v>
      </c>
      <c r="B707" t="s">
        <v>7</v>
      </c>
      <c r="C707" t="s">
        <v>49</v>
      </c>
      <c r="D707">
        <v>52960</v>
      </c>
      <c r="E707" t="s">
        <v>9</v>
      </c>
      <c r="F707" t="s">
        <v>25</v>
      </c>
      <c r="G707" t="str">
        <f t="shared" si="39"/>
        <v>Non-Compliant</v>
      </c>
      <c r="H707" t="str">
        <f t="shared" si="40"/>
        <v>50000 - 59999</v>
      </c>
      <c r="I707">
        <f>INDEX(BonusMatrix!$C$3:$G$14, MATCH(C707, BonusMatrix!$B$3:$B$14, 0), MATCH(F707, BonusMatrix!$C$2:$G$2, 0))</f>
        <v>0.02</v>
      </c>
      <c r="J707">
        <f t="shared" ref="J707:J770" si="41">D707 * I707</f>
        <v>1059.2</v>
      </c>
    </row>
    <row r="708" spans="1:10" x14ac:dyDescent="0.3">
      <c r="A708" t="s">
        <v>698</v>
      </c>
      <c r="B708" t="s">
        <v>12</v>
      </c>
      <c r="C708" t="s">
        <v>33</v>
      </c>
      <c r="D708">
        <v>31920</v>
      </c>
      <c r="E708" t="s">
        <v>18</v>
      </c>
      <c r="F708" t="s">
        <v>25</v>
      </c>
      <c r="G708" t="str">
        <f t="shared" si="39"/>
        <v>Non-Compliant</v>
      </c>
      <c r="H708" t="str">
        <f t="shared" si="40"/>
        <v>30000 - 39999</v>
      </c>
      <c r="I708">
        <f>INDEX(BonusMatrix!$C$3:$G$14, MATCH(C708, BonusMatrix!$B$3:$B$14, 0), MATCH(F708, BonusMatrix!$C$2:$G$2, 0))</f>
        <v>3.2000000000000001E-2</v>
      </c>
      <c r="J708">
        <f t="shared" si="41"/>
        <v>1021.44</v>
      </c>
    </row>
    <row r="709" spans="1:10" x14ac:dyDescent="0.3">
      <c r="A709" t="s">
        <v>699</v>
      </c>
      <c r="B709" t="s">
        <v>12</v>
      </c>
      <c r="C709" t="s">
        <v>33</v>
      </c>
      <c r="D709">
        <v>104210</v>
      </c>
      <c r="E709" t="s">
        <v>15</v>
      </c>
      <c r="F709" t="s">
        <v>10</v>
      </c>
      <c r="G709" t="str">
        <f t="shared" si="39"/>
        <v>Compliant</v>
      </c>
      <c r="H709" t="str">
        <f t="shared" si="40"/>
        <v>100000 - 109999</v>
      </c>
      <c r="I709">
        <f>INDEX(BonusMatrix!$C$3:$G$14, MATCH(C709, BonusMatrix!$B$3:$B$14, 0), MATCH(F709, BonusMatrix!$C$2:$G$2, 0))</f>
        <v>6.2E-2</v>
      </c>
      <c r="J709">
        <f t="shared" si="41"/>
        <v>6461.0199999999995</v>
      </c>
    </row>
    <row r="710" spans="1:10" x14ac:dyDescent="0.3">
      <c r="A710" t="s">
        <v>322</v>
      </c>
      <c r="B710" t="s">
        <v>12</v>
      </c>
      <c r="C710" t="s">
        <v>33</v>
      </c>
      <c r="D710">
        <v>38440</v>
      </c>
      <c r="E710" t="s">
        <v>15</v>
      </c>
      <c r="F710" t="s">
        <v>21</v>
      </c>
      <c r="G710" t="str">
        <f t="shared" si="39"/>
        <v>Non-Compliant</v>
      </c>
      <c r="H710" t="str">
        <f t="shared" si="40"/>
        <v>30000 - 39999</v>
      </c>
      <c r="I710">
        <f>INDEX(BonusMatrix!$C$3:$G$14, MATCH(C710, BonusMatrix!$B$3:$B$14, 0), MATCH(F710, BonusMatrix!$C$2:$G$2, 0))</f>
        <v>0.01</v>
      </c>
      <c r="J710">
        <f t="shared" si="41"/>
        <v>384.40000000000003</v>
      </c>
    </row>
    <row r="711" spans="1:10" x14ac:dyDescent="0.3">
      <c r="A711" t="s">
        <v>679</v>
      </c>
      <c r="B711" t="s">
        <v>12</v>
      </c>
      <c r="C711" t="s">
        <v>13</v>
      </c>
      <c r="D711">
        <v>114430</v>
      </c>
      <c r="E711" t="s">
        <v>18</v>
      </c>
      <c r="F711" t="s">
        <v>10</v>
      </c>
      <c r="G711" t="str">
        <f t="shared" si="39"/>
        <v>Compliant</v>
      </c>
      <c r="H711" t="str">
        <f t="shared" si="40"/>
        <v>110000 - 119999</v>
      </c>
      <c r="I711">
        <f>INDEX(BonusMatrix!$C$3:$G$14, MATCH(C711, BonusMatrix!$B$3:$B$14, 0), MATCH(F711, BonusMatrix!$C$2:$G$2, 0))</f>
        <v>6.0999999999999999E-2</v>
      </c>
      <c r="J711">
        <f t="shared" si="41"/>
        <v>6980.23</v>
      </c>
    </row>
    <row r="712" spans="1:10" x14ac:dyDescent="0.3">
      <c r="A712" t="s">
        <v>321</v>
      </c>
      <c r="B712" t="s">
        <v>7</v>
      </c>
      <c r="C712" t="s">
        <v>33</v>
      </c>
      <c r="D712">
        <v>104340</v>
      </c>
      <c r="E712" t="s">
        <v>18</v>
      </c>
      <c r="F712" t="s">
        <v>21</v>
      </c>
      <c r="G712" t="str">
        <f t="shared" si="39"/>
        <v>Compliant</v>
      </c>
      <c r="H712" t="str">
        <f t="shared" si="40"/>
        <v>100000 - 109999</v>
      </c>
      <c r="I712">
        <f>INDEX(BonusMatrix!$C$3:$G$14, MATCH(C712, BonusMatrix!$B$3:$B$14, 0), MATCH(F712, BonusMatrix!$C$2:$G$2, 0))</f>
        <v>0.01</v>
      </c>
      <c r="J712">
        <f t="shared" si="41"/>
        <v>1043.4000000000001</v>
      </c>
    </row>
    <row r="713" spans="1:10" x14ac:dyDescent="0.3">
      <c r="A713" t="s">
        <v>700</v>
      </c>
      <c r="B713" t="s">
        <v>7</v>
      </c>
      <c r="C713" t="s">
        <v>61</v>
      </c>
      <c r="D713">
        <v>40750</v>
      </c>
      <c r="E713" t="s">
        <v>9</v>
      </c>
      <c r="F713" t="s">
        <v>47</v>
      </c>
      <c r="G713" t="str">
        <f t="shared" si="39"/>
        <v>Non-Compliant</v>
      </c>
      <c r="H713" t="str">
        <f t="shared" si="40"/>
        <v>40000 - 49999</v>
      </c>
      <c r="I713">
        <f>INDEX(BonusMatrix!$C$3:$G$14, MATCH(C713, BonusMatrix!$B$3:$B$14, 0), MATCH(F713, BonusMatrix!$C$2:$G$2, 0))</f>
        <v>5.0000000000000001E-3</v>
      </c>
      <c r="J713">
        <f t="shared" si="41"/>
        <v>203.75</v>
      </c>
    </row>
    <row r="714" spans="1:10" x14ac:dyDescent="0.3">
      <c r="A714" t="s">
        <v>701</v>
      </c>
      <c r="B714" t="s">
        <v>12</v>
      </c>
      <c r="C714" t="s">
        <v>38</v>
      </c>
      <c r="D714">
        <v>98020</v>
      </c>
      <c r="E714" t="s">
        <v>15</v>
      </c>
      <c r="F714" t="s">
        <v>10</v>
      </c>
      <c r="G714" t="str">
        <f t="shared" si="39"/>
        <v>Compliant</v>
      </c>
      <c r="H714" t="str">
        <f t="shared" si="40"/>
        <v>90000 - 99999</v>
      </c>
      <c r="I714">
        <f>INDEX(BonusMatrix!$C$3:$G$14, MATCH(C714, BonusMatrix!$B$3:$B$14, 0), MATCH(F714, BonusMatrix!$C$2:$G$2, 0))</f>
        <v>6.3E-2</v>
      </c>
      <c r="J714">
        <f t="shared" si="41"/>
        <v>6175.26</v>
      </c>
    </row>
    <row r="715" spans="1:10" x14ac:dyDescent="0.3">
      <c r="A715" t="s">
        <v>702</v>
      </c>
      <c r="B715" t="s">
        <v>12</v>
      </c>
      <c r="C715" t="s">
        <v>8</v>
      </c>
      <c r="D715">
        <v>96620</v>
      </c>
      <c r="E715" t="s">
        <v>9</v>
      </c>
      <c r="F715" t="s">
        <v>21</v>
      </c>
      <c r="G715" t="str">
        <f t="shared" si="39"/>
        <v>Compliant</v>
      </c>
      <c r="H715" t="str">
        <f t="shared" si="40"/>
        <v>90000 - 99999</v>
      </c>
      <c r="I715">
        <f>INDEX(BonusMatrix!$C$3:$G$14, MATCH(C715, BonusMatrix!$B$3:$B$14, 0), MATCH(F715, BonusMatrix!$C$2:$G$2, 0))</f>
        <v>1.2E-2</v>
      </c>
      <c r="J715">
        <f t="shared" si="41"/>
        <v>1159.44</v>
      </c>
    </row>
    <row r="716" spans="1:10" x14ac:dyDescent="0.3">
      <c r="A716" t="s">
        <v>703</v>
      </c>
      <c r="B716" t="s">
        <v>7</v>
      </c>
      <c r="C716" t="s">
        <v>46</v>
      </c>
      <c r="D716">
        <v>40400</v>
      </c>
      <c r="E716" t="s">
        <v>15</v>
      </c>
      <c r="F716" t="s">
        <v>10</v>
      </c>
      <c r="G716" t="str">
        <f t="shared" si="39"/>
        <v>Non-Compliant</v>
      </c>
      <c r="H716" t="str">
        <f t="shared" si="40"/>
        <v>40000 - 49999</v>
      </c>
      <c r="I716">
        <f>INDEX(BonusMatrix!$C$3:$G$14, MATCH(C716, BonusMatrix!$B$3:$B$14, 0), MATCH(F716, BonusMatrix!$C$2:$G$2, 0))</f>
        <v>8.4000000000000005E-2</v>
      </c>
      <c r="J716">
        <f t="shared" si="41"/>
        <v>3393.6000000000004</v>
      </c>
    </row>
    <row r="717" spans="1:10" x14ac:dyDescent="0.3">
      <c r="A717" t="s">
        <v>704</v>
      </c>
      <c r="B717" t="s">
        <v>7</v>
      </c>
      <c r="C717" t="s">
        <v>33</v>
      </c>
      <c r="D717">
        <v>81220</v>
      </c>
      <c r="E717" t="s">
        <v>9</v>
      </c>
      <c r="F717" t="s">
        <v>21</v>
      </c>
      <c r="G717" t="str">
        <f t="shared" si="39"/>
        <v>Non-Compliant</v>
      </c>
      <c r="H717" t="str">
        <f t="shared" si="40"/>
        <v>80000 - 89999</v>
      </c>
      <c r="I717">
        <f>INDEX(BonusMatrix!$C$3:$G$14, MATCH(C717, BonusMatrix!$B$3:$B$14, 0), MATCH(F717, BonusMatrix!$C$2:$G$2, 0))</f>
        <v>0.01</v>
      </c>
      <c r="J717">
        <f t="shared" si="41"/>
        <v>812.2</v>
      </c>
    </row>
    <row r="718" spans="1:10" x14ac:dyDescent="0.3">
      <c r="A718" t="s">
        <v>705</v>
      </c>
      <c r="B718" t="s">
        <v>7</v>
      </c>
      <c r="C718" t="s">
        <v>46</v>
      </c>
      <c r="D718">
        <v>75880</v>
      </c>
      <c r="E718" t="s">
        <v>9</v>
      </c>
      <c r="F718" t="s">
        <v>25</v>
      </c>
      <c r="G718" t="str">
        <f t="shared" si="39"/>
        <v>Non-Compliant</v>
      </c>
      <c r="H718" t="str">
        <f t="shared" si="40"/>
        <v>70000 - 79999</v>
      </c>
      <c r="I718">
        <f>INDEX(BonusMatrix!$C$3:$G$14, MATCH(C718, BonusMatrix!$B$3:$B$14, 0), MATCH(F718, BonusMatrix!$C$2:$G$2, 0))</f>
        <v>3.3000000000000002E-2</v>
      </c>
      <c r="J718">
        <f t="shared" si="41"/>
        <v>2504.04</v>
      </c>
    </row>
    <row r="719" spans="1:10" x14ac:dyDescent="0.3">
      <c r="A719" t="s">
        <v>706</v>
      </c>
      <c r="B719" t="s">
        <v>12</v>
      </c>
      <c r="C719" t="s">
        <v>33</v>
      </c>
      <c r="D719">
        <v>91930</v>
      </c>
      <c r="E719" t="s">
        <v>18</v>
      </c>
      <c r="F719" t="s">
        <v>25</v>
      </c>
      <c r="G719" t="str">
        <f t="shared" ref="G719:G776" si="42">IF(D719&gt;=90000, "Compliant", "Non-Compliant")</f>
        <v>Compliant</v>
      </c>
      <c r="H719" t="str">
        <f t="shared" ref="H719:H776" si="43">INT(D719/10000)*10000 &amp; " - " &amp; (INT(D719/10000)*10000 + 9999)</f>
        <v>90000 - 99999</v>
      </c>
      <c r="I719">
        <f>INDEX(BonusMatrix!$C$3:$G$14, MATCH(C719, BonusMatrix!$B$3:$B$14, 0), MATCH(F719, BonusMatrix!$C$2:$G$2, 0))</f>
        <v>3.2000000000000001E-2</v>
      </c>
      <c r="J719">
        <f t="shared" si="41"/>
        <v>2941.76</v>
      </c>
    </row>
    <row r="720" spans="1:10" x14ac:dyDescent="0.3">
      <c r="A720" t="s">
        <v>707</v>
      </c>
      <c r="B720" t="s">
        <v>12</v>
      </c>
      <c r="C720" t="s">
        <v>13</v>
      </c>
      <c r="D720">
        <v>107790</v>
      </c>
      <c r="E720" t="s">
        <v>18</v>
      </c>
      <c r="F720" t="s">
        <v>25</v>
      </c>
      <c r="G720" t="str">
        <f t="shared" si="42"/>
        <v>Compliant</v>
      </c>
      <c r="H720" t="str">
        <f t="shared" si="43"/>
        <v>100000 - 109999</v>
      </c>
      <c r="I720">
        <f>INDEX(BonusMatrix!$C$3:$G$14, MATCH(C720, BonusMatrix!$B$3:$B$14, 0), MATCH(F720, BonusMatrix!$C$2:$G$2, 0))</f>
        <v>3.5000000000000003E-2</v>
      </c>
      <c r="J720">
        <f t="shared" si="41"/>
        <v>3772.6500000000005</v>
      </c>
    </row>
    <row r="721" spans="1:10" x14ac:dyDescent="0.3">
      <c r="A721" t="s">
        <v>708</v>
      </c>
      <c r="B721" t="s">
        <v>12</v>
      </c>
      <c r="C721" t="s">
        <v>33</v>
      </c>
      <c r="D721">
        <v>69970</v>
      </c>
      <c r="E721" t="s">
        <v>15</v>
      </c>
      <c r="F721" t="s">
        <v>25</v>
      </c>
      <c r="G721" t="str">
        <f t="shared" si="42"/>
        <v>Non-Compliant</v>
      </c>
      <c r="H721" t="str">
        <f t="shared" si="43"/>
        <v>60000 - 69999</v>
      </c>
      <c r="I721">
        <f>INDEX(BonusMatrix!$C$3:$G$14, MATCH(C721, BonusMatrix!$B$3:$B$14, 0), MATCH(F721, BonusMatrix!$C$2:$G$2, 0))</f>
        <v>3.2000000000000001E-2</v>
      </c>
      <c r="J721">
        <f t="shared" si="41"/>
        <v>2239.04</v>
      </c>
    </row>
    <row r="722" spans="1:10" x14ac:dyDescent="0.3">
      <c r="A722" t="s">
        <v>168</v>
      </c>
      <c r="B722" t="s">
        <v>12</v>
      </c>
      <c r="C722" t="s">
        <v>13</v>
      </c>
      <c r="D722">
        <v>44300</v>
      </c>
      <c r="E722" t="s">
        <v>9</v>
      </c>
      <c r="F722" t="s">
        <v>21</v>
      </c>
      <c r="G722" t="str">
        <f t="shared" si="42"/>
        <v>Non-Compliant</v>
      </c>
      <c r="H722" t="str">
        <f t="shared" si="43"/>
        <v>40000 - 49999</v>
      </c>
      <c r="I722">
        <f>INDEX(BonusMatrix!$C$3:$G$14, MATCH(C722, BonusMatrix!$B$3:$B$14, 0), MATCH(F722, BonusMatrix!$C$2:$G$2, 0))</f>
        <v>1.0999999999999999E-2</v>
      </c>
      <c r="J722">
        <f t="shared" si="41"/>
        <v>487.29999999999995</v>
      </c>
    </row>
    <row r="723" spans="1:10" x14ac:dyDescent="0.3">
      <c r="A723" t="s">
        <v>709</v>
      </c>
      <c r="B723" t="s">
        <v>12</v>
      </c>
      <c r="C723" t="s">
        <v>49</v>
      </c>
      <c r="D723">
        <v>114180</v>
      </c>
      <c r="E723" t="s">
        <v>9</v>
      </c>
      <c r="F723" t="s">
        <v>10</v>
      </c>
      <c r="G723" t="str">
        <f t="shared" si="42"/>
        <v>Compliant</v>
      </c>
      <c r="H723" t="str">
        <f t="shared" si="43"/>
        <v>110000 - 119999</v>
      </c>
      <c r="I723">
        <f>INDEX(BonusMatrix!$C$3:$G$14, MATCH(C723, BonusMatrix!$B$3:$B$14, 0), MATCH(F723, BonusMatrix!$C$2:$G$2, 0))</f>
        <v>7.0999999999999994E-2</v>
      </c>
      <c r="J723">
        <f t="shared" si="41"/>
        <v>8106.7799999999988</v>
      </c>
    </row>
    <row r="724" spans="1:10" x14ac:dyDescent="0.3">
      <c r="A724" t="s">
        <v>710</v>
      </c>
      <c r="B724" t="s">
        <v>7</v>
      </c>
      <c r="C724" t="s">
        <v>24</v>
      </c>
      <c r="D724">
        <v>85330</v>
      </c>
      <c r="E724" t="s">
        <v>15</v>
      </c>
      <c r="F724" t="s">
        <v>25</v>
      </c>
      <c r="G724" t="str">
        <f t="shared" si="42"/>
        <v>Non-Compliant</v>
      </c>
      <c r="H724" t="str">
        <f t="shared" si="43"/>
        <v>80000 - 89999</v>
      </c>
      <c r="I724">
        <f>INDEX(BonusMatrix!$C$3:$G$14, MATCH(C724, BonusMatrix!$B$3:$B$14, 0), MATCH(F724, BonusMatrix!$C$2:$G$2, 0))</f>
        <v>2.7E-2</v>
      </c>
      <c r="J724">
        <f t="shared" si="41"/>
        <v>2303.91</v>
      </c>
    </row>
    <row r="725" spans="1:10" x14ac:dyDescent="0.3">
      <c r="A725" t="s">
        <v>711</v>
      </c>
      <c r="B725" t="s">
        <v>12</v>
      </c>
      <c r="C725" t="s">
        <v>8</v>
      </c>
      <c r="D725">
        <v>36820</v>
      </c>
      <c r="E725" t="s">
        <v>15</v>
      </c>
      <c r="F725" t="s">
        <v>14</v>
      </c>
      <c r="G725" t="str">
        <f t="shared" si="42"/>
        <v>Non-Compliant</v>
      </c>
      <c r="H725" t="str">
        <f t="shared" si="43"/>
        <v>30000 - 39999</v>
      </c>
      <c r="I725">
        <f>INDEX(BonusMatrix!$C$3:$G$14, MATCH(C725, BonusMatrix!$B$3:$B$14, 0), MATCH(F725, BonusMatrix!$C$2:$G$2, 0))</f>
        <v>5.0999999999999997E-2</v>
      </c>
      <c r="J725">
        <f t="shared" si="41"/>
        <v>1877.82</v>
      </c>
    </row>
    <row r="726" spans="1:10" x14ac:dyDescent="0.3">
      <c r="A726" t="s">
        <v>712</v>
      </c>
      <c r="B726" t="s">
        <v>7</v>
      </c>
      <c r="C726" t="s">
        <v>61</v>
      </c>
      <c r="D726">
        <v>116890</v>
      </c>
      <c r="E726" t="s">
        <v>18</v>
      </c>
      <c r="F726" t="s">
        <v>25</v>
      </c>
      <c r="G726" t="str">
        <f t="shared" si="42"/>
        <v>Compliant</v>
      </c>
      <c r="H726" t="str">
        <f t="shared" si="43"/>
        <v>110000 - 119999</v>
      </c>
      <c r="I726">
        <f>INDEX(BonusMatrix!$C$3:$G$14, MATCH(C726, BonusMatrix!$B$3:$B$14, 0), MATCH(F726, BonusMatrix!$C$2:$G$2, 0))</f>
        <v>3.5000000000000003E-2</v>
      </c>
      <c r="J726">
        <f t="shared" si="41"/>
        <v>4091.1500000000005</v>
      </c>
    </row>
    <row r="727" spans="1:10" x14ac:dyDescent="0.3">
      <c r="A727" t="s">
        <v>713</v>
      </c>
      <c r="B727" t="s">
        <v>7</v>
      </c>
      <c r="C727" t="s">
        <v>46</v>
      </c>
      <c r="D727">
        <v>78710</v>
      </c>
      <c r="E727" t="s">
        <v>18</v>
      </c>
      <c r="F727" t="s">
        <v>21</v>
      </c>
      <c r="G727" t="str">
        <f t="shared" si="42"/>
        <v>Non-Compliant</v>
      </c>
      <c r="H727" t="str">
        <f t="shared" si="43"/>
        <v>70000 - 79999</v>
      </c>
      <c r="I727">
        <f>INDEX(BonusMatrix!$C$3:$G$14, MATCH(C727, BonusMatrix!$B$3:$B$14, 0), MATCH(F727, BonusMatrix!$C$2:$G$2, 0))</f>
        <v>0.02</v>
      </c>
      <c r="J727">
        <f t="shared" si="41"/>
        <v>1574.2</v>
      </c>
    </row>
    <row r="728" spans="1:10" x14ac:dyDescent="0.3">
      <c r="A728" t="s">
        <v>714</v>
      </c>
      <c r="B728" t="s">
        <v>12</v>
      </c>
      <c r="C728" t="s">
        <v>49</v>
      </c>
      <c r="D728">
        <v>86470</v>
      </c>
      <c r="E728" t="s">
        <v>18</v>
      </c>
      <c r="F728" t="s">
        <v>25</v>
      </c>
      <c r="G728" t="str">
        <f t="shared" si="42"/>
        <v>Non-Compliant</v>
      </c>
      <c r="H728" t="str">
        <f t="shared" si="43"/>
        <v>80000 - 89999</v>
      </c>
      <c r="I728">
        <f>INDEX(BonusMatrix!$C$3:$G$14, MATCH(C728, BonusMatrix!$B$3:$B$14, 0), MATCH(F728, BonusMatrix!$C$2:$G$2, 0))</f>
        <v>0.02</v>
      </c>
      <c r="J728">
        <f t="shared" si="41"/>
        <v>1729.4</v>
      </c>
    </row>
    <row r="729" spans="1:10" x14ac:dyDescent="0.3">
      <c r="A729" t="s">
        <v>468</v>
      </c>
      <c r="B729" t="s">
        <v>12</v>
      </c>
      <c r="C729" t="s">
        <v>46</v>
      </c>
      <c r="D729">
        <v>35980</v>
      </c>
      <c r="E729" t="s">
        <v>9</v>
      </c>
      <c r="F729" t="s">
        <v>14</v>
      </c>
      <c r="G729" t="str">
        <f t="shared" si="42"/>
        <v>Non-Compliant</v>
      </c>
      <c r="H729" t="str">
        <f t="shared" si="43"/>
        <v>30000 - 39999</v>
      </c>
      <c r="I729">
        <f>INDEX(BonusMatrix!$C$3:$G$14, MATCH(C729, BonusMatrix!$B$3:$B$14, 0), MATCH(F729, BonusMatrix!$C$2:$G$2, 0))</f>
        <v>5.3999999999999999E-2</v>
      </c>
      <c r="J729">
        <f t="shared" si="41"/>
        <v>1942.92</v>
      </c>
    </row>
    <row r="730" spans="1:10" x14ac:dyDescent="0.3">
      <c r="A730" t="s">
        <v>715</v>
      </c>
      <c r="B730" t="s">
        <v>12</v>
      </c>
      <c r="C730" t="s">
        <v>20</v>
      </c>
      <c r="D730">
        <v>77110</v>
      </c>
      <c r="E730" t="s">
        <v>15</v>
      </c>
      <c r="F730" t="s">
        <v>25</v>
      </c>
      <c r="G730" t="str">
        <f t="shared" si="42"/>
        <v>Non-Compliant</v>
      </c>
      <c r="H730" t="str">
        <f t="shared" si="43"/>
        <v>70000 - 79999</v>
      </c>
      <c r="I730">
        <f>INDEX(BonusMatrix!$C$3:$G$14, MATCH(C730, BonusMatrix!$B$3:$B$14, 0), MATCH(F730, BonusMatrix!$C$2:$G$2, 0))</f>
        <v>2.8000000000000001E-2</v>
      </c>
      <c r="J730">
        <f t="shared" si="41"/>
        <v>2159.08</v>
      </c>
    </row>
    <row r="731" spans="1:10" x14ac:dyDescent="0.3">
      <c r="A731" t="s">
        <v>716</v>
      </c>
      <c r="B731" t="s">
        <v>12</v>
      </c>
      <c r="C731" t="s">
        <v>33</v>
      </c>
      <c r="D731">
        <v>86570</v>
      </c>
      <c r="E731" t="s">
        <v>18</v>
      </c>
      <c r="F731" t="s">
        <v>47</v>
      </c>
      <c r="G731" t="str">
        <f t="shared" si="42"/>
        <v>Non-Compliant</v>
      </c>
      <c r="H731" t="str">
        <f t="shared" si="43"/>
        <v>80000 - 89999</v>
      </c>
      <c r="I731">
        <f>INDEX(BonusMatrix!$C$3:$G$14, MATCH(C731, BonusMatrix!$B$3:$B$14, 0), MATCH(F731, BonusMatrix!$C$2:$G$2, 0))</f>
        <v>5.0000000000000001E-3</v>
      </c>
      <c r="J731">
        <f t="shared" si="41"/>
        <v>432.85</v>
      </c>
    </row>
    <row r="732" spans="1:10" x14ac:dyDescent="0.3">
      <c r="A732" t="s">
        <v>717</v>
      </c>
      <c r="B732" t="s">
        <v>7</v>
      </c>
      <c r="C732" t="s">
        <v>30</v>
      </c>
      <c r="D732">
        <v>117850</v>
      </c>
      <c r="E732" t="s">
        <v>18</v>
      </c>
      <c r="F732" t="s">
        <v>14</v>
      </c>
      <c r="G732" t="str">
        <f t="shared" si="42"/>
        <v>Compliant</v>
      </c>
      <c r="H732" t="str">
        <f t="shared" si="43"/>
        <v>110000 - 119999</v>
      </c>
      <c r="I732">
        <f>INDEX(BonusMatrix!$C$3:$G$14, MATCH(C732, BonusMatrix!$B$3:$B$14, 0), MATCH(F732, BonusMatrix!$C$2:$G$2, 0))</f>
        <v>0.05</v>
      </c>
      <c r="J732">
        <f t="shared" si="41"/>
        <v>5892.5</v>
      </c>
    </row>
    <row r="733" spans="1:10" x14ac:dyDescent="0.3">
      <c r="A733" t="s">
        <v>718</v>
      </c>
      <c r="B733" t="s">
        <v>12</v>
      </c>
      <c r="C733" t="s">
        <v>49</v>
      </c>
      <c r="D733">
        <v>80030</v>
      </c>
      <c r="E733" t="s">
        <v>18</v>
      </c>
      <c r="F733" t="s">
        <v>21</v>
      </c>
      <c r="G733" t="str">
        <f t="shared" si="42"/>
        <v>Non-Compliant</v>
      </c>
      <c r="H733" t="str">
        <f t="shared" si="43"/>
        <v>80000 - 89999</v>
      </c>
      <c r="I733">
        <f>INDEX(BonusMatrix!$C$3:$G$14, MATCH(C733, BonusMatrix!$B$3:$B$14, 0), MATCH(F733, BonusMatrix!$C$2:$G$2, 0))</f>
        <v>1.2E-2</v>
      </c>
      <c r="J733">
        <f t="shared" si="41"/>
        <v>960.36</v>
      </c>
    </row>
    <row r="734" spans="1:10" x14ac:dyDescent="0.3">
      <c r="A734" t="s">
        <v>632</v>
      </c>
      <c r="B734" t="s">
        <v>12</v>
      </c>
      <c r="C734" t="s">
        <v>20</v>
      </c>
      <c r="D734">
        <v>58940</v>
      </c>
      <c r="E734" t="s">
        <v>18</v>
      </c>
      <c r="F734" t="s">
        <v>25</v>
      </c>
      <c r="G734" t="str">
        <f t="shared" si="42"/>
        <v>Non-Compliant</v>
      </c>
      <c r="H734" t="str">
        <f t="shared" si="43"/>
        <v>50000 - 59999</v>
      </c>
      <c r="I734">
        <f>INDEX(BonusMatrix!$C$3:$G$14, MATCH(C734, BonusMatrix!$B$3:$B$14, 0), MATCH(F734, BonusMatrix!$C$2:$G$2, 0))</f>
        <v>2.8000000000000001E-2</v>
      </c>
      <c r="J734">
        <f t="shared" si="41"/>
        <v>1650.32</v>
      </c>
    </row>
    <row r="735" spans="1:10" x14ac:dyDescent="0.3">
      <c r="A735" t="s">
        <v>719</v>
      </c>
      <c r="B735" t="s">
        <v>7</v>
      </c>
      <c r="C735" t="s">
        <v>24</v>
      </c>
      <c r="D735">
        <v>76320</v>
      </c>
      <c r="E735" t="s">
        <v>9</v>
      </c>
      <c r="F735" t="s">
        <v>14</v>
      </c>
      <c r="G735" t="str">
        <f t="shared" si="42"/>
        <v>Non-Compliant</v>
      </c>
      <c r="H735" t="str">
        <f t="shared" si="43"/>
        <v>70000 - 79999</v>
      </c>
      <c r="I735">
        <f>INDEX(BonusMatrix!$C$3:$G$14, MATCH(C735, BonusMatrix!$B$3:$B$14, 0), MATCH(F735, BonusMatrix!$C$2:$G$2, 0))</f>
        <v>5.3999999999999999E-2</v>
      </c>
      <c r="J735">
        <f t="shared" si="41"/>
        <v>4121.28</v>
      </c>
    </row>
    <row r="736" spans="1:10" x14ac:dyDescent="0.3">
      <c r="A736" t="s">
        <v>720</v>
      </c>
      <c r="B736" t="s">
        <v>7</v>
      </c>
      <c r="C736" t="s">
        <v>20</v>
      </c>
      <c r="D736">
        <v>110730</v>
      </c>
      <c r="E736" t="s">
        <v>15</v>
      </c>
      <c r="F736" t="s">
        <v>10</v>
      </c>
      <c r="G736" t="str">
        <f t="shared" si="42"/>
        <v>Compliant</v>
      </c>
      <c r="H736" t="str">
        <f t="shared" si="43"/>
        <v>110000 - 119999</v>
      </c>
      <c r="I736">
        <f>INDEX(BonusMatrix!$C$3:$G$14, MATCH(C736, BonusMatrix!$B$3:$B$14, 0), MATCH(F736, BonusMatrix!$C$2:$G$2, 0))</f>
        <v>7.5999999999999998E-2</v>
      </c>
      <c r="J736">
        <f t="shared" si="41"/>
        <v>8415.48</v>
      </c>
    </row>
    <row r="737" spans="1:10" x14ac:dyDescent="0.3">
      <c r="A737" t="s">
        <v>721</v>
      </c>
      <c r="B737" t="s">
        <v>12</v>
      </c>
      <c r="C737" t="s">
        <v>38</v>
      </c>
      <c r="D737">
        <v>86990</v>
      </c>
      <c r="E737" t="s">
        <v>15</v>
      </c>
      <c r="F737" t="s">
        <v>21</v>
      </c>
      <c r="G737" t="str">
        <f t="shared" si="42"/>
        <v>Non-Compliant</v>
      </c>
      <c r="H737" t="str">
        <f t="shared" si="43"/>
        <v>80000 - 89999</v>
      </c>
      <c r="I737">
        <f>INDEX(BonusMatrix!$C$3:$G$14, MATCH(C737, BonusMatrix!$B$3:$B$14, 0), MATCH(F737, BonusMatrix!$C$2:$G$2, 0))</f>
        <v>1.9E-2</v>
      </c>
      <c r="J737">
        <f t="shared" si="41"/>
        <v>1652.81</v>
      </c>
    </row>
    <row r="738" spans="1:10" x14ac:dyDescent="0.3">
      <c r="A738" t="s">
        <v>722</v>
      </c>
      <c r="B738" t="s">
        <v>7</v>
      </c>
      <c r="C738" t="s">
        <v>61</v>
      </c>
      <c r="D738">
        <v>74410</v>
      </c>
      <c r="E738" t="s">
        <v>15</v>
      </c>
      <c r="F738" t="s">
        <v>14</v>
      </c>
      <c r="G738" t="str">
        <f t="shared" si="42"/>
        <v>Non-Compliant</v>
      </c>
      <c r="H738" t="str">
        <f t="shared" si="43"/>
        <v>70000 - 79999</v>
      </c>
      <c r="I738">
        <f>INDEX(BonusMatrix!$C$3:$G$14, MATCH(C738, BonusMatrix!$B$3:$B$14, 0), MATCH(F738, BonusMatrix!$C$2:$G$2, 0))</f>
        <v>5.8000000000000003E-2</v>
      </c>
      <c r="J738">
        <f t="shared" si="41"/>
        <v>4315.7800000000007</v>
      </c>
    </row>
    <row r="739" spans="1:10" x14ac:dyDescent="0.3">
      <c r="A739" t="s">
        <v>723</v>
      </c>
      <c r="B739" t="s">
        <v>7</v>
      </c>
      <c r="C739" t="s">
        <v>61</v>
      </c>
      <c r="D739">
        <v>87610</v>
      </c>
      <c r="E739" t="s">
        <v>9</v>
      </c>
      <c r="F739" t="s">
        <v>14</v>
      </c>
      <c r="G739" t="str">
        <f t="shared" si="42"/>
        <v>Non-Compliant</v>
      </c>
      <c r="H739" t="str">
        <f t="shared" si="43"/>
        <v>80000 - 89999</v>
      </c>
      <c r="I739">
        <f>INDEX(BonusMatrix!$C$3:$G$14, MATCH(C739, BonusMatrix!$B$3:$B$14, 0), MATCH(F739, BonusMatrix!$C$2:$G$2, 0))</f>
        <v>5.8000000000000003E-2</v>
      </c>
      <c r="J739">
        <f t="shared" si="41"/>
        <v>5081.38</v>
      </c>
    </row>
    <row r="740" spans="1:10" x14ac:dyDescent="0.3">
      <c r="A740" t="s">
        <v>724</v>
      </c>
      <c r="B740" t="s">
        <v>12</v>
      </c>
      <c r="C740" t="s">
        <v>30</v>
      </c>
      <c r="D740">
        <v>103340</v>
      </c>
      <c r="E740" t="s">
        <v>15</v>
      </c>
      <c r="F740" t="s">
        <v>14</v>
      </c>
      <c r="G740" t="str">
        <f t="shared" si="42"/>
        <v>Compliant</v>
      </c>
      <c r="H740" t="str">
        <f t="shared" si="43"/>
        <v>100000 - 109999</v>
      </c>
      <c r="I740">
        <f>INDEX(BonusMatrix!$C$3:$G$14, MATCH(C740, BonusMatrix!$B$3:$B$14, 0), MATCH(F740, BonusMatrix!$C$2:$G$2, 0))</f>
        <v>0.05</v>
      </c>
      <c r="J740">
        <f t="shared" si="41"/>
        <v>5167</v>
      </c>
    </row>
    <row r="741" spans="1:10" x14ac:dyDescent="0.3">
      <c r="A741" t="s">
        <v>725</v>
      </c>
      <c r="B741" t="s">
        <v>12</v>
      </c>
      <c r="C741" t="s">
        <v>30</v>
      </c>
      <c r="D741">
        <v>46470</v>
      </c>
      <c r="E741" t="s">
        <v>18</v>
      </c>
      <c r="F741" t="s">
        <v>25</v>
      </c>
      <c r="G741" t="str">
        <f t="shared" si="42"/>
        <v>Non-Compliant</v>
      </c>
      <c r="H741" t="str">
        <f t="shared" si="43"/>
        <v>40000 - 49999</v>
      </c>
      <c r="I741">
        <f>INDEX(BonusMatrix!$C$3:$G$14, MATCH(C741, BonusMatrix!$B$3:$B$14, 0), MATCH(F741, BonusMatrix!$C$2:$G$2, 0))</f>
        <v>2.4E-2</v>
      </c>
      <c r="J741">
        <f t="shared" si="41"/>
        <v>1115.28</v>
      </c>
    </row>
    <row r="742" spans="1:10" x14ac:dyDescent="0.3">
      <c r="A742" t="s">
        <v>726</v>
      </c>
      <c r="B742" t="s">
        <v>7</v>
      </c>
      <c r="C742" t="s">
        <v>17</v>
      </c>
      <c r="D742">
        <v>108290</v>
      </c>
      <c r="E742" t="s">
        <v>15</v>
      </c>
      <c r="F742" t="s">
        <v>47</v>
      </c>
      <c r="G742" t="str">
        <f t="shared" si="42"/>
        <v>Compliant</v>
      </c>
      <c r="H742" t="str">
        <f t="shared" si="43"/>
        <v>100000 - 109999</v>
      </c>
      <c r="I742">
        <f>INDEX(BonusMatrix!$C$3:$G$14, MATCH(C742, BonusMatrix!$B$3:$B$14, 0), MATCH(F742, BonusMatrix!$C$2:$G$2, 0))</f>
        <v>5.0000000000000001E-3</v>
      </c>
      <c r="J742">
        <f t="shared" si="41"/>
        <v>541.45000000000005</v>
      </c>
    </row>
    <row r="743" spans="1:10" x14ac:dyDescent="0.3">
      <c r="A743" t="s">
        <v>727</v>
      </c>
      <c r="B743" t="s">
        <v>7</v>
      </c>
      <c r="C743" t="s">
        <v>13</v>
      </c>
      <c r="D743">
        <v>78640</v>
      </c>
      <c r="E743" t="s">
        <v>9</v>
      </c>
      <c r="F743" t="s">
        <v>14</v>
      </c>
      <c r="G743" t="str">
        <f t="shared" si="42"/>
        <v>Non-Compliant</v>
      </c>
      <c r="H743" t="str">
        <f t="shared" si="43"/>
        <v>70000 - 79999</v>
      </c>
      <c r="I743">
        <f>INDEX(BonusMatrix!$C$3:$G$14, MATCH(C743, BonusMatrix!$B$3:$B$14, 0), MATCH(F743, BonusMatrix!$C$2:$G$2, 0))</f>
        <v>4.2999999999999997E-2</v>
      </c>
      <c r="J743">
        <f t="shared" si="41"/>
        <v>3381.5199999999995</v>
      </c>
    </row>
    <row r="744" spans="1:10" x14ac:dyDescent="0.3">
      <c r="A744" t="s">
        <v>728</v>
      </c>
      <c r="B744" t="s">
        <v>845</v>
      </c>
      <c r="C744" t="s">
        <v>8</v>
      </c>
      <c r="D744">
        <v>75990</v>
      </c>
      <c r="E744" t="s">
        <v>18</v>
      </c>
      <c r="F744" t="s">
        <v>25</v>
      </c>
      <c r="G744" t="str">
        <f t="shared" si="42"/>
        <v>Non-Compliant</v>
      </c>
      <c r="H744" t="str">
        <f t="shared" si="43"/>
        <v>70000 - 79999</v>
      </c>
      <c r="I744">
        <f>INDEX(BonusMatrix!$C$3:$G$14, MATCH(C744, BonusMatrix!$B$3:$B$14, 0), MATCH(F744, BonusMatrix!$C$2:$G$2, 0))</f>
        <v>2.1000000000000001E-2</v>
      </c>
      <c r="J744">
        <f t="shared" si="41"/>
        <v>1595.7900000000002</v>
      </c>
    </row>
    <row r="745" spans="1:10" x14ac:dyDescent="0.3">
      <c r="A745" t="s">
        <v>729</v>
      </c>
      <c r="B745" t="s">
        <v>7</v>
      </c>
      <c r="C745" t="s">
        <v>8</v>
      </c>
      <c r="D745">
        <v>55280</v>
      </c>
      <c r="E745" t="s">
        <v>18</v>
      </c>
      <c r="F745" t="s">
        <v>25</v>
      </c>
      <c r="G745" t="str">
        <f t="shared" si="42"/>
        <v>Non-Compliant</v>
      </c>
      <c r="H745" t="str">
        <f t="shared" si="43"/>
        <v>50000 - 59999</v>
      </c>
      <c r="I745">
        <f>INDEX(BonusMatrix!$C$3:$G$14, MATCH(C745, BonusMatrix!$B$3:$B$14, 0), MATCH(F745, BonusMatrix!$C$2:$G$2, 0))</f>
        <v>2.1000000000000001E-2</v>
      </c>
      <c r="J745">
        <f t="shared" si="41"/>
        <v>1160.8800000000001</v>
      </c>
    </row>
    <row r="746" spans="1:10" x14ac:dyDescent="0.3">
      <c r="A746" t="s">
        <v>730</v>
      </c>
      <c r="B746" t="s">
        <v>845</v>
      </c>
      <c r="C746" t="s">
        <v>49</v>
      </c>
      <c r="D746">
        <v>98010</v>
      </c>
      <c r="E746" t="s">
        <v>9</v>
      </c>
      <c r="F746" t="s">
        <v>25</v>
      </c>
      <c r="G746" t="str">
        <f t="shared" si="42"/>
        <v>Compliant</v>
      </c>
      <c r="H746" t="str">
        <f t="shared" si="43"/>
        <v>90000 - 99999</v>
      </c>
      <c r="I746">
        <f>INDEX(BonusMatrix!$C$3:$G$14, MATCH(C746, BonusMatrix!$B$3:$B$14, 0), MATCH(F746, BonusMatrix!$C$2:$G$2, 0))</f>
        <v>0.02</v>
      </c>
      <c r="J746">
        <f t="shared" si="41"/>
        <v>1960.2</v>
      </c>
    </row>
    <row r="747" spans="1:10" x14ac:dyDescent="0.3">
      <c r="A747" t="s">
        <v>731</v>
      </c>
      <c r="B747" t="s">
        <v>7</v>
      </c>
      <c r="C747" t="s">
        <v>24</v>
      </c>
      <c r="D747">
        <v>50310</v>
      </c>
      <c r="E747" t="s">
        <v>18</v>
      </c>
      <c r="F747" t="s">
        <v>25</v>
      </c>
      <c r="G747" t="str">
        <f t="shared" si="42"/>
        <v>Non-Compliant</v>
      </c>
      <c r="H747" t="str">
        <f t="shared" si="43"/>
        <v>50000 - 59999</v>
      </c>
      <c r="I747">
        <f>INDEX(BonusMatrix!$C$3:$G$14, MATCH(C747, BonusMatrix!$B$3:$B$14, 0), MATCH(F747, BonusMatrix!$C$2:$G$2, 0))</f>
        <v>2.7E-2</v>
      </c>
      <c r="J747">
        <f t="shared" si="41"/>
        <v>1358.37</v>
      </c>
    </row>
    <row r="748" spans="1:10" x14ac:dyDescent="0.3">
      <c r="A748" t="s">
        <v>732</v>
      </c>
      <c r="B748" t="s">
        <v>7</v>
      </c>
      <c r="C748" t="s">
        <v>61</v>
      </c>
      <c r="D748">
        <v>91360</v>
      </c>
      <c r="E748" t="s">
        <v>18</v>
      </c>
      <c r="F748" t="s">
        <v>25</v>
      </c>
      <c r="G748" t="str">
        <f t="shared" si="42"/>
        <v>Compliant</v>
      </c>
      <c r="H748" t="str">
        <f t="shared" si="43"/>
        <v>90000 - 99999</v>
      </c>
      <c r="I748">
        <f>INDEX(BonusMatrix!$C$3:$G$14, MATCH(C748, BonusMatrix!$B$3:$B$14, 0), MATCH(F748, BonusMatrix!$C$2:$G$2, 0))</f>
        <v>3.5000000000000003E-2</v>
      </c>
      <c r="J748">
        <f t="shared" si="41"/>
        <v>3197.6000000000004</v>
      </c>
    </row>
    <row r="749" spans="1:10" x14ac:dyDescent="0.3">
      <c r="A749" t="s">
        <v>733</v>
      </c>
      <c r="B749" t="s">
        <v>7</v>
      </c>
      <c r="C749" t="s">
        <v>49</v>
      </c>
      <c r="D749">
        <v>115920</v>
      </c>
      <c r="E749" t="s">
        <v>15</v>
      </c>
      <c r="F749" t="s">
        <v>14</v>
      </c>
      <c r="G749" t="str">
        <f t="shared" si="42"/>
        <v>Compliant</v>
      </c>
      <c r="H749" t="str">
        <f t="shared" si="43"/>
        <v>110000 - 119999</v>
      </c>
      <c r="I749">
        <f>INDEX(BonusMatrix!$C$3:$G$14, MATCH(C749, BonusMatrix!$B$3:$B$14, 0), MATCH(F749, BonusMatrix!$C$2:$G$2, 0))</f>
        <v>5.8000000000000003E-2</v>
      </c>
      <c r="J749">
        <f t="shared" si="41"/>
        <v>6723.3600000000006</v>
      </c>
    </row>
    <row r="750" spans="1:10" x14ac:dyDescent="0.3">
      <c r="A750" t="s">
        <v>734</v>
      </c>
      <c r="B750" t="s">
        <v>12</v>
      </c>
      <c r="C750" t="s">
        <v>13</v>
      </c>
      <c r="D750">
        <v>56870</v>
      </c>
      <c r="E750" t="s">
        <v>9</v>
      </c>
      <c r="F750" t="s">
        <v>21</v>
      </c>
      <c r="G750" t="str">
        <f t="shared" si="42"/>
        <v>Non-Compliant</v>
      </c>
      <c r="H750" t="str">
        <f t="shared" si="43"/>
        <v>50000 - 59999</v>
      </c>
      <c r="I750">
        <f>INDEX(BonusMatrix!$C$3:$G$14, MATCH(C750, BonusMatrix!$B$3:$B$14, 0), MATCH(F750, BonusMatrix!$C$2:$G$2, 0))</f>
        <v>1.0999999999999999E-2</v>
      </c>
      <c r="J750">
        <f t="shared" si="41"/>
        <v>625.56999999999994</v>
      </c>
    </row>
    <row r="751" spans="1:10" x14ac:dyDescent="0.3">
      <c r="A751" t="s">
        <v>735</v>
      </c>
      <c r="B751" t="s">
        <v>12</v>
      </c>
      <c r="C751" t="s">
        <v>20</v>
      </c>
      <c r="D751">
        <v>75970</v>
      </c>
      <c r="E751" t="s">
        <v>15</v>
      </c>
      <c r="F751" t="s">
        <v>10</v>
      </c>
      <c r="G751" t="str">
        <f t="shared" si="42"/>
        <v>Non-Compliant</v>
      </c>
      <c r="H751" t="str">
        <f t="shared" si="43"/>
        <v>70000 - 79999</v>
      </c>
      <c r="I751">
        <f>INDEX(BonusMatrix!$C$3:$G$14, MATCH(C751, BonusMatrix!$B$3:$B$14, 0), MATCH(F751, BonusMatrix!$C$2:$G$2, 0))</f>
        <v>7.5999999999999998E-2</v>
      </c>
      <c r="J751">
        <f t="shared" si="41"/>
        <v>5773.72</v>
      </c>
    </row>
    <row r="752" spans="1:10" x14ac:dyDescent="0.3">
      <c r="A752" t="s">
        <v>736</v>
      </c>
      <c r="B752" t="s">
        <v>7</v>
      </c>
      <c r="C752" t="s">
        <v>49</v>
      </c>
      <c r="D752">
        <v>52270</v>
      </c>
      <c r="E752" t="s">
        <v>18</v>
      </c>
      <c r="F752" t="s">
        <v>14</v>
      </c>
      <c r="G752" t="str">
        <f t="shared" si="42"/>
        <v>Non-Compliant</v>
      </c>
      <c r="H752" t="str">
        <f t="shared" si="43"/>
        <v>50000 - 59999</v>
      </c>
      <c r="I752">
        <f>INDEX(BonusMatrix!$C$3:$G$14, MATCH(C752, BonusMatrix!$B$3:$B$14, 0), MATCH(F752, BonusMatrix!$C$2:$G$2, 0))</f>
        <v>5.8000000000000003E-2</v>
      </c>
      <c r="J752">
        <f t="shared" si="41"/>
        <v>3031.6600000000003</v>
      </c>
    </row>
    <row r="753" spans="1:10" x14ac:dyDescent="0.3">
      <c r="A753" t="s">
        <v>737</v>
      </c>
      <c r="B753" t="s">
        <v>7</v>
      </c>
      <c r="C753" t="s">
        <v>27</v>
      </c>
      <c r="D753">
        <v>58960</v>
      </c>
      <c r="E753" t="s">
        <v>9</v>
      </c>
      <c r="F753" t="s">
        <v>25</v>
      </c>
      <c r="G753" t="str">
        <f t="shared" si="42"/>
        <v>Non-Compliant</v>
      </c>
      <c r="H753" t="str">
        <f t="shared" si="43"/>
        <v>50000 - 59999</v>
      </c>
      <c r="I753">
        <f>INDEX(BonusMatrix!$C$3:$G$14, MATCH(C753, BonusMatrix!$B$3:$B$14, 0), MATCH(F753, BonusMatrix!$C$2:$G$2, 0))</f>
        <v>2.3E-2</v>
      </c>
      <c r="J753">
        <f t="shared" si="41"/>
        <v>1356.08</v>
      </c>
    </row>
    <row r="754" spans="1:10" x14ac:dyDescent="0.3">
      <c r="A754" t="s">
        <v>738</v>
      </c>
      <c r="B754" t="s">
        <v>12</v>
      </c>
      <c r="C754" t="s">
        <v>38</v>
      </c>
      <c r="D754">
        <v>37900</v>
      </c>
      <c r="E754" t="s">
        <v>15</v>
      </c>
      <c r="F754" t="s">
        <v>14</v>
      </c>
      <c r="G754" t="str">
        <f t="shared" si="42"/>
        <v>Non-Compliant</v>
      </c>
      <c r="H754" t="str">
        <f t="shared" si="43"/>
        <v>30000 - 39999</v>
      </c>
      <c r="I754">
        <f>INDEX(BonusMatrix!$C$3:$G$14, MATCH(C754, BonusMatrix!$B$3:$B$14, 0), MATCH(F754, BonusMatrix!$C$2:$G$2, 0))</f>
        <v>5.8999999999999997E-2</v>
      </c>
      <c r="J754">
        <f t="shared" si="41"/>
        <v>2236.1</v>
      </c>
    </row>
    <row r="755" spans="1:10" x14ac:dyDescent="0.3">
      <c r="A755" t="s">
        <v>645</v>
      </c>
      <c r="B755" t="s">
        <v>7</v>
      </c>
      <c r="C755" t="s">
        <v>30</v>
      </c>
      <c r="D755">
        <v>89160</v>
      </c>
      <c r="E755" t="s">
        <v>9</v>
      </c>
      <c r="F755" t="s">
        <v>14</v>
      </c>
      <c r="G755" t="str">
        <f t="shared" si="42"/>
        <v>Non-Compliant</v>
      </c>
      <c r="H755" t="str">
        <f t="shared" si="43"/>
        <v>80000 - 89999</v>
      </c>
      <c r="I755">
        <f>INDEX(BonusMatrix!$C$3:$G$14, MATCH(C755, BonusMatrix!$B$3:$B$14, 0), MATCH(F755, BonusMatrix!$C$2:$G$2, 0))</f>
        <v>0.05</v>
      </c>
      <c r="J755">
        <f t="shared" si="41"/>
        <v>4458</v>
      </c>
    </row>
    <row r="756" spans="1:10" x14ac:dyDescent="0.3">
      <c r="A756" t="s">
        <v>739</v>
      </c>
      <c r="B756" t="s">
        <v>12</v>
      </c>
      <c r="C756" t="s">
        <v>8</v>
      </c>
      <c r="D756">
        <v>45510</v>
      </c>
      <c r="E756" t="s">
        <v>15</v>
      </c>
      <c r="F756" t="s">
        <v>14</v>
      </c>
      <c r="G756" t="str">
        <f t="shared" si="42"/>
        <v>Non-Compliant</v>
      </c>
      <c r="H756" t="str">
        <f t="shared" si="43"/>
        <v>40000 - 49999</v>
      </c>
      <c r="I756">
        <f>INDEX(BonusMatrix!$C$3:$G$14, MATCH(C756, BonusMatrix!$B$3:$B$14, 0), MATCH(F756, BonusMatrix!$C$2:$G$2, 0))</f>
        <v>5.0999999999999997E-2</v>
      </c>
      <c r="J756">
        <f t="shared" si="41"/>
        <v>2321.0099999999998</v>
      </c>
    </row>
    <row r="757" spans="1:10" x14ac:dyDescent="0.3">
      <c r="A757" t="s">
        <v>740</v>
      </c>
      <c r="B757" t="s">
        <v>12</v>
      </c>
      <c r="C757" t="s">
        <v>33</v>
      </c>
      <c r="D757">
        <v>66610</v>
      </c>
      <c r="E757" t="s">
        <v>15</v>
      </c>
      <c r="F757" t="s">
        <v>25</v>
      </c>
      <c r="G757" t="str">
        <f t="shared" si="42"/>
        <v>Non-Compliant</v>
      </c>
      <c r="H757" t="str">
        <f t="shared" si="43"/>
        <v>60000 - 69999</v>
      </c>
      <c r="I757">
        <f>INDEX(BonusMatrix!$C$3:$G$14, MATCH(C757, BonusMatrix!$B$3:$B$14, 0), MATCH(F757, BonusMatrix!$C$2:$G$2, 0))</f>
        <v>3.2000000000000001E-2</v>
      </c>
      <c r="J757">
        <f t="shared" si="41"/>
        <v>2131.52</v>
      </c>
    </row>
    <row r="758" spans="1:10" x14ac:dyDescent="0.3">
      <c r="A758" t="s">
        <v>741</v>
      </c>
      <c r="B758" t="s">
        <v>7</v>
      </c>
      <c r="C758" t="s">
        <v>8</v>
      </c>
      <c r="D758">
        <v>44120</v>
      </c>
      <c r="E758" t="s">
        <v>9</v>
      </c>
      <c r="F758" t="s">
        <v>47</v>
      </c>
      <c r="G758" t="str">
        <f t="shared" si="42"/>
        <v>Non-Compliant</v>
      </c>
      <c r="H758" t="str">
        <f t="shared" si="43"/>
        <v>40000 - 49999</v>
      </c>
      <c r="I758">
        <f>INDEX(BonusMatrix!$C$3:$G$14, MATCH(C758, BonusMatrix!$B$3:$B$14, 0), MATCH(F758, BonusMatrix!$C$2:$G$2, 0))</f>
        <v>5.0000000000000001E-3</v>
      </c>
      <c r="J758">
        <f t="shared" si="41"/>
        <v>220.6</v>
      </c>
    </row>
    <row r="759" spans="1:10" x14ac:dyDescent="0.3">
      <c r="A759" t="s">
        <v>742</v>
      </c>
      <c r="B759" t="s">
        <v>12</v>
      </c>
      <c r="C759" t="s">
        <v>27</v>
      </c>
      <c r="D759">
        <v>32270</v>
      </c>
      <c r="E759" t="s">
        <v>15</v>
      </c>
      <c r="F759" t="s">
        <v>25</v>
      </c>
      <c r="G759" t="str">
        <f t="shared" si="42"/>
        <v>Non-Compliant</v>
      </c>
      <c r="H759" t="str">
        <f t="shared" si="43"/>
        <v>30000 - 39999</v>
      </c>
      <c r="I759">
        <f>INDEX(BonusMatrix!$C$3:$G$14, MATCH(C759, BonusMatrix!$B$3:$B$14, 0), MATCH(F759, BonusMatrix!$C$2:$G$2, 0))</f>
        <v>2.3E-2</v>
      </c>
      <c r="J759">
        <f t="shared" si="41"/>
        <v>742.21</v>
      </c>
    </row>
    <row r="760" spans="1:10" x14ac:dyDescent="0.3">
      <c r="A760" t="s">
        <v>743</v>
      </c>
      <c r="B760" t="s">
        <v>12</v>
      </c>
      <c r="C760" t="s">
        <v>8</v>
      </c>
      <c r="D760">
        <v>45590</v>
      </c>
      <c r="E760" t="s">
        <v>15</v>
      </c>
      <c r="F760" t="s">
        <v>14</v>
      </c>
      <c r="G760" t="str">
        <f t="shared" si="42"/>
        <v>Non-Compliant</v>
      </c>
      <c r="H760" t="str">
        <f t="shared" si="43"/>
        <v>40000 - 49999</v>
      </c>
      <c r="I760">
        <f>INDEX(BonusMatrix!$C$3:$G$14, MATCH(C760, BonusMatrix!$B$3:$B$14, 0), MATCH(F760, BonusMatrix!$C$2:$G$2, 0))</f>
        <v>5.0999999999999997E-2</v>
      </c>
      <c r="J760">
        <f t="shared" si="41"/>
        <v>2325.0899999999997</v>
      </c>
    </row>
    <row r="761" spans="1:10" x14ac:dyDescent="0.3">
      <c r="A761" t="s">
        <v>744</v>
      </c>
      <c r="B761" t="s">
        <v>7</v>
      </c>
      <c r="C761" t="s">
        <v>49</v>
      </c>
      <c r="D761">
        <v>94070</v>
      </c>
      <c r="E761" t="s">
        <v>15</v>
      </c>
      <c r="F761" t="s">
        <v>25</v>
      </c>
      <c r="G761" t="str">
        <f t="shared" si="42"/>
        <v>Compliant</v>
      </c>
      <c r="H761" t="str">
        <f t="shared" si="43"/>
        <v>90000 - 99999</v>
      </c>
      <c r="I761">
        <f>INDEX(BonusMatrix!$C$3:$G$14, MATCH(C761, BonusMatrix!$B$3:$B$14, 0), MATCH(F761, BonusMatrix!$C$2:$G$2, 0))</f>
        <v>0.02</v>
      </c>
      <c r="J761">
        <f t="shared" si="41"/>
        <v>1881.4</v>
      </c>
    </row>
    <row r="762" spans="1:10" x14ac:dyDescent="0.3">
      <c r="A762" t="s">
        <v>745</v>
      </c>
      <c r="B762" t="s">
        <v>12</v>
      </c>
      <c r="C762" t="s">
        <v>27</v>
      </c>
      <c r="D762">
        <v>41220</v>
      </c>
      <c r="E762" t="s">
        <v>9</v>
      </c>
      <c r="F762" t="s">
        <v>25</v>
      </c>
      <c r="G762" t="str">
        <f t="shared" si="42"/>
        <v>Non-Compliant</v>
      </c>
      <c r="H762" t="str">
        <f t="shared" si="43"/>
        <v>40000 - 49999</v>
      </c>
      <c r="I762">
        <f>INDEX(BonusMatrix!$C$3:$G$14, MATCH(C762, BonusMatrix!$B$3:$B$14, 0), MATCH(F762, BonusMatrix!$C$2:$G$2, 0))</f>
        <v>2.3E-2</v>
      </c>
      <c r="J762">
        <f t="shared" si="41"/>
        <v>948.06</v>
      </c>
    </row>
    <row r="763" spans="1:10" x14ac:dyDescent="0.3">
      <c r="A763" t="s">
        <v>746</v>
      </c>
      <c r="B763" t="s">
        <v>12</v>
      </c>
      <c r="C763" t="s">
        <v>49</v>
      </c>
      <c r="D763">
        <v>119930</v>
      </c>
      <c r="E763" t="s">
        <v>9</v>
      </c>
      <c r="F763" t="s">
        <v>25</v>
      </c>
      <c r="G763" t="str">
        <f t="shared" si="42"/>
        <v>Compliant</v>
      </c>
      <c r="H763" t="str">
        <f t="shared" si="43"/>
        <v>110000 - 119999</v>
      </c>
      <c r="I763">
        <f>INDEX(BonusMatrix!$C$3:$G$14, MATCH(C763, BonusMatrix!$B$3:$B$14, 0), MATCH(F763, BonusMatrix!$C$2:$G$2, 0))</f>
        <v>0.02</v>
      </c>
      <c r="J763">
        <f t="shared" si="41"/>
        <v>2398.6</v>
      </c>
    </row>
    <row r="764" spans="1:10" x14ac:dyDescent="0.3">
      <c r="A764" t="s">
        <v>747</v>
      </c>
      <c r="B764" t="s">
        <v>12</v>
      </c>
      <c r="C764" t="s">
        <v>13</v>
      </c>
      <c r="D764">
        <v>94820</v>
      </c>
      <c r="E764" t="s">
        <v>15</v>
      </c>
      <c r="F764" t="s">
        <v>25</v>
      </c>
      <c r="G764" t="str">
        <f t="shared" si="42"/>
        <v>Compliant</v>
      </c>
      <c r="H764" t="str">
        <f t="shared" si="43"/>
        <v>90000 - 99999</v>
      </c>
      <c r="I764">
        <f>INDEX(BonusMatrix!$C$3:$G$14, MATCH(C764, BonusMatrix!$B$3:$B$14, 0), MATCH(F764, BonusMatrix!$C$2:$G$2, 0))</f>
        <v>3.5000000000000003E-2</v>
      </c>
      <c r="J764">
        <f t="shared" si="41"/>
        <v>3318.7000000000003</v>
      </c>
    </row>
    <row r="765" spans="1:10" x14ac:dyDescent="0.3">
      <c r="A765" t="s">
        <v>748</v>
      </c>
      <c r="B765" t="s">
        <v>7</v>
      </c>
      <c r="C765" t="s">
        <v>49</v>
      </c>
      <c r="D765">
        <v>38830</v>
      </c>
      <c r="E765" t="s">
        <v>18</v>
      </c>
      <c r="F765" t="s">
        <v>14</v>
      </c>
      <c r="G765" t="str">
        <f t="shared" si="42"/>
        <v>Non-Compliant</v>
      </c>
      <c r="H765" t="str">
        <f t="shared" si="43"/>
        <v>30000 - 39999</v>
      </c>
      <c r="I765">
        <f>INDEX(BonusMatrix!$C$3:$G$14, MATCH(C765, BonusMatrix!$B$3:$B$14, 0), MATCH(F765, BonusMatrix!$C$2:$G$2, 0))</f>
        <v>5.8000000000000003E-2</v>
      </c>
      <c r="J765">
        <f t="shared" si="41"/>
        <v>2252.1400000000003</v>
      </c>
    </row>
    <row r="766" spans="1:10" x14ac:dyDescent="0.3">
      <c r="A766" t="s">
        <v>749</v>
      </c>
      <c r="B766" t="s">
        <v>12</v>
      </c>
      <c r="C766" t="s">
        <v>13</v>
      </c>
      <c r="D766">
        <v>28870</v>
      </c>
      <c r="E766" t="s">
        <v>15</v>
      </c>
      <c r="F766" t="s">
        <v>10</v>
      </c>
      <c r="G766" t="str">
        <f t="shared" si="42"/>
        <v>Non-Compliant</v>
      </c>
      <c r="H766" t="str">
        <f t="shared" si="43"/>
        <v>20000 - 29999</v>
      </c>
      <c r="I766">
        <f>INDEX(BonusMatrix!$C$3:$G$14, MATCH(C766, BonusMatrix!$B$3:$B$14, 0), MATCH(F766, BonusMatrix!$C$2:$G$2, 0))</f>
        <v>6.0999999999999999E-2</v>
      </c>
      <c r="J766">
        <f t="shared" si="41"/>
        <v>1761.07</v>
      </c>
    </row>
    <row r="767" spans="1:10" x14ac:dyDescent="0.3">
      <c r="A767" t="s">
        <v>750</v>
      </c>
      <c r="B767" t="s">
        <v>12</v>
      </c>
      <c r="C767" t="s">
        <v>61</v>
      </c>
      <c r="D767">
        <v>70760</v>
      </c>
      <c r="E767" t="s">
        <v>9</v>
      </c>
      <c r="F767" t="s">
        <v>14</v>
      </c>
      <c r="G767" t="str">
        <f t="shared" si="42"/>
        <v>Non-Compliant</v>
      </c>
      <c r="H767" t="str">
        <f t="shared" si="43"/>
        <v>70000 - 79999</v>
      </c>
      <c r="I767">
        <f>INDEX(BonusMatrix!$C$3:$G$14, MATCH(C767, BonusMatrix!$B$3:$B$14, 0), MATCH(F767, BonusMatrix!$C$2:$G$2, 0))</f>
        <v>5.8000000000000003E-2</v>
      </c>
      <c r="J767">
        <f t="shared" si="41"/>
        <v>4104.08</v>
      </c>
    </row>
    <row r="768" spans="1:10" x14ac:dyDescent="0.3">
      <c r="A768" t="s">
        <v>405</v>
      </c>
      <c r="B768" t="s">
        <v>7</v>
      </c>
      <c r="C768" t="s">
        <v>33</v>
      </c>
      <c r="D768">
        <v>106170</v>
      </c>
      <c r="E768" t="s">
        <v>15</v>
      </c>
      <c r="F768" t="s">
        <v>14</v>
      </c>
      <c r="G768" t="str">
        <f t="shared" si="42"/>
        <v>Compliant</v>
      </c>
      <c r="H768" t="str">
        <f t="shared" si="43"/>
        <v>100000 - 109999</v>
      </c>
      <c r="I768">
        <f>INDEX(BonusMatrix!$C$3:$G$14, MATCH(C768, BonusMatrix!$B$3:$B$14, 0), MATCH(F768, BonusMatrix!$C$2:$G$2, 0))</f>
        <v>4.1000000000000002E-2</v>
      </c>
      <c r="J768">
        <f t="shared" si="41"/>
        <v>4352.97</v>
      </c>
    </row>
    <row r="769" spans="1:10" x14ac:dyDescent="0.3">
      <c r="A769" t="s">
        <v>751</v>
      </c>
      <c r="B769" t="s">
        <v>7</v>
      </c>
      <c r="C769" t="s">
        <v>46</v>
      </c>
      <c r="D769">
        <v>71540</v>
      </c>
      <c r="E769" t="s">
        <v>18</v>
      </c>
      <c r="F769" t="s">
        <v>25</v>
      </c>
      <c r="G769" t="str">
        <f t="shared" si="42"/>
        <v>Non-Compliant</v>
      </c>
      <c r="H769" t="str">
        <f t="shared" si="43"/>
        <v>70000 - 79999</v>
      </c>
      <c r="I769">
        <f>INDEX(BonusMatrix!$C$3:$G$14, MATCH(C769, BonusMatrix!$B$3:$B$14, 0), MATCH(F769, BonusMatrix!$C$2:$G$2, 0))</f>
        <v>3.3000000000000002E-2</v>
      </c>
      <c r="J769">
        <f t="shared" si="41"/>
        <v>2360.8200000000002</v>
      </c>
    </row>
    <row r="770" spans="1:10" x14ac:dyDescent="0.3">
      <c r="A770" t="s">
        <v>752</v>
      </c>
      <c r="B770" t="s">
        <v>12</v>
      </c>
      <c r="C770" t="s">
        <v>46</v>
      </c>
      <c r="D770">
        <v>104680</v>
      </c>
      <c r="E770" t="s">
        <v>9</v>
      </c>
      <c r="F770" t="s">
        <v>25</v>
      </c>
      <c r="G770" t="str">
        <f t="shared" si="42"/>
        <v>Compliant</v>
      </c>
      <c r="H770" t="str">
        <f t="shared" si="43"/>
        <v>100000 - 109999</v>
      </c>
      <c r="I770">
        <f>INDEX(BonusMatrix!$C$3:$G$14, MATCH(C770, BonusMatrix!$B$3:$B$14, 0), MATCH(F770, BonusMatrix!$C$2:$G$2, 0))</f>
        <v>3.3000000000000002E-2</v>
      </c>
      <c r="J770">
        <f t="shared" si="41"/>
        <v>3454.44</v>
      </c>
    </row>
    <row r="771" spans="1:10" x14ac:dyDescent="0.3">
      <c r="A771" t="s">
        <v>753</v>
      </c>
      <c r="B771" t="s">
        <v>7</v>
      </c>
      <c r="C771" t="s">
        <v>38</v>
      </c>
      <c r="D771">
        <v>63370</v>
      </c>
      <c r="E771" t="s">
        <v>9</v>
      </c>
      <c r="F771" t="s">
        <v>25</v>
      </c>
      <c r="G771" t="str">
        <f t="shared" si="42"/>
        <v>Non-Compliant</v>
      </c>
      <c r="H771" t="str">
        <f t="shared" si="43"/>
        <v>60000 - 69999</v>
      </c>
      <c r="I771">
        <f>INDEX(BonusMatrix!$C$3:$G$14, MATCH(C771, BonusMatrix!$B$3:$B$14, 0), MATCH(F771, BonusMatrix!$C$2:$G$2, 0))</f>
        <v>0.04</v>
      </c>
      <c r="J771">
        <f t="shared" ref="J771:J834" si="44">D771 * I771</f>
        <v>2534.8000000000002</v>
      </c>
    </row>
    <row r="772" spans="1:10" x14ac:dyDescent="0.3">
      <c r="A772" t="s">
        <v>350</v>
      </c>
      <c r="B772" t="s">
        <v>7</v>
      </c>
      <c r="C772" t="s">
        <v>49</v>
      </c>
      <c r="D772">
        <v>106460</v>
      </c>
      <c r="E772" t="s">
        <v>9</v>
      </c>
      <c r="F772" t="s">
        <v>14</v>
      </c>
      <c r="G772" t="str">
        <f t="shared" si="42"/>
        <v>Compliant</v>
      </c>
      <c r="H772" t="str">
        <f t="shared" si="43"/>
        <v>100000 - 109999</v>
      </c>
      <c r="I772">
        <f>INDEX(BonusMatrix!$C$3:$G$14, MATCH(C772, BonusMatrix!$B$3:$B$14, 0), MATCH(F772, BonusMatrix!$C$2:$G$2, 0))</f>
        <v>5.8000000000000003E-2</v>
      </c>
      <c r="J772">
        <f t="shared" si="44"/>
        <v>6174.68</v>
      </c>
    </row>
    <row r="773" spans="1:10" x14ac:dyDescent="0.3">
      <c r="A773" t="s">
        <v>754</v>
      </c>
      <c r="B773" t="s">
        <v>7</v>
      </c>
      <c r="C773" t="s">
        <v>30</v>
      </c>
      <c r="D773">
        <v>106400</v>
      </c>
      <c r="E773" t="s">
        <v>9</v>
      </c>
      <c r="F773" t="s">
        <v>25</v>
      </c>
      <c r="G773" t="str">
        <f t="shared" si="42"/>
        <v>Compliant</v>
      </c>
      <c r="H773" t="str">
        <f t="shared" si="43"/>
        <v>100000 - 109999</v>
      </c>
      <c r="I773">
        <f>INDEX(BonusMatrix!$C$3:$G$14, MATCH(C773, BonusMatrix!$B$3:$B$14, 0), MATCH(F773, BonusMatrix!$C$2:$G$2, 0))</f>
        <v>2.4E-2</v>
      </c>
      <c r="J773">
        <f t="shared" si="44"/>
        <v>2553.6</v>
      </c>
    </row>
    <row r="774" spans="1:10" x14ac:dyDescent="0.3">
      <c r="A774" t="s">
        <v>755</v>
      </c>
      <c r="B774" t="s">
        <v>12</v>
      </c>
      <c r="C774" t="s">
        <v>61</v>
      </c>
      <c r="D774">
        <v>36920</v>
      </c>
      <c r="E774" t="s">
        <v>18</v>
      </c>
      <c r="F774" t="s">
        <v>25</v>
      </c>
      <c r="G774" t="str">
        <f t="shared" si="42"/>
        <v>Non-Compliant</v>
      </c>
      <c r="H774" t="str">
        <f t="shared" si="43"/>
        <v>30000 - 39999</v>
      </c>
      <c r="I774">
        <f>INDEX(BonusMatrix!$C$3:$G$14, MATCH(C774, BonusMatrix!$B$3:$B$14, 0), MATCH(F774, BonusMatrix!$C$2:$G$2, 0))</f>
        <v>3.5000000000000003E-2</v>
      </c>
      <c r="J774">
        <f t="shared" si="44"/>
        <v>1292.2</v>
      </c>
    </row>
    <row r="775" spans="1:10" x14ac:dyDescent="0.3">
      <c r="A775" t="s">
        <v>577</v>
      </c>
      <c r="B775" t="s">
        <v>12</v>
      </c>
      <c r="C775" t="s">
        <v>27</v>
      </c>
      <c r="D775">
        <v>42160</v>
      </c>
      <c r="E775" t="s">
        <v>15</v>
      </c>
      <c r="F775" t="s">
        <v>25</v>
      </c>
      <c r="G775" t="str">
        <f t="shared" si="42"/>
        <v>Non-Compliant</v>
      </c>
      <c r="H775" t="str">
        <f t="shared" si="43"/>
        <v>40000 - 49999</v>
      </c>
      <c r="I775">
        <f>INDEX(BonusMatrix!$C$3:$G$14, MATCH(C775, BonusMatrix!$B$3:$B$14, 0), MATCH(F775, BonusMatrix!$C$2:$G$2, 0))</f>
        <v>2.3E-2</v>
      </c>
      <c r="J775">
        <f t="shared" si="44"/>
        <v>969.68</v>
      </c>
    </row>
    <row r="776" spans="1:10" x14ac:dyDescent="0.3">
      <c r="A776" t="s">
        <v>756</v>
      </c>
      <c r="B776" t="s">
        <v>12</v>
      </c>
      <c r="C776" t="s">
        <v>24</v>
      </c>
      <c r="D776">
        <v>57820</v>
      </c>
      <c r="E776" t="s">
        <v>18</v>
      </c>
      <c r="F776" t="s">
        <v>25</v>
      </c>
      <c r="G776" t="str">
        <f t="shared" si="42"/>
        <v>Non-Compliant</v>
      </c>
      <c r="H776" t="str">
        <f t="shared" si="43"/>
        <v>50000 - 59999</v>
      </c>
      <c r="I776">
        <f>INDEX(BonusMatrix!$C$3:$G$14, MATCH(C776, BonusMatrix!$B$3:$B$14, 0), MATCH(F776, BonusMatrix!$C$2:$G$2, 0))</f>
        <v>2.7E-2</v>
      </c>
      <c r="J776">
        <f t="shared" si="44"/>
        <v>1561.1399999999999</v>
      </c>
    </row>
    <row r="777" spans="1:10" x14ac:dyDescent="0.3">
      <c r="A777" t="s">
        <v>757</v>
      </c>
      <c r="B777" t="s">
        <v>12</v>
      </c>
      <c r="C777" t="s">
        <v>30</v>
      </c>
      <c r="D777">
        <v>93740</v>
      </c>
      <c r="E777" t="s">
        <v>18</v>
      </c>
      <c r="F777" t="s">
        <v>25</v>
      </c>
      <c r="G777" t="str">
        <f t="shared" ref="G777:G837" si="45">IF(D777&gt;=90000, "Compliant", "Non-Compliant")</f>
        <v>Compliant</v>
      </c>
      <c r="H777" t="str">
        <f t="shared" ref="H777:H837" si="46">INT(D777/10000)*10000 &amp; " - " &amp; (INT(D777/10000)*10000 + 9999)</f>
        <v>90000 - 99999</v>
      </c>
      <c r="I777">
        <f>INDEX(BonusMatrix!$C$3:$G$14, MATCH(C777, BonusMatrix!$B$3:$B$14, 0), MATCH(F777, BonusMatrix!$C$2:$G$2, 0))</f>
        <v>2.4E-2</v>
      </c>
      <c r="J777">
        <f t="shared" si="44"/>
        <v>2249.7600000000002</v>
      </c>
    </row>
    <row r="778" spans="1:10" x14ac:dyDescent="0.3">
      <c r="A778" t="s">
        <v>758</v>
      </c>
      <c r="B778" t="s">
        <v>12</v>
      </c>
      <c r="C778" t="s">
        <v>38</v>
      </c>
      <c r="D778">
        <v>93960</v>
      </c>
      <c r="E778" t="s">
        <v>18</v>
      </c>
      <c r="F778" t="s">
        <v>21</v>
      </c>
      <c r="G778" t="str">
        <f t="shared" si="45"/>
        <v>Compliant</v>
      </c>
      <c r="H778" t="str">
        <f t="shared" si="46"/>
        <v>90000 - 99999</v>
      </c>
      <c r="I778">
        <f>INDEX(BonusMatrix!$C$3:$G$14, MATCH(C778, BonusMatrix!$B$3:$B$14, 0), MATCH(F778, BonusMatrix!$C$2:$G$2, 0))</f>
        <v>1.9E-2</v>
      </c>
      <c r="J778">
        <f t="shared" si="44"/>
        <v>1785.24</v>
      </c>
    </row>
    <row r="779" spans="1:10" x14ac:dyDescent="0.3">
      <c r="A779" t="s">
        <v>759</v>
      </c>
      <c r="B779" t="s">
        <v>7</v>
      </c>
      <c r="C779" t="s">
        <v>61</v>
      </c>
      <c r="D779">
        <v>107220</v>
      </c>
      <c r="E779" t="s">
        <v>9</v>
      </c>
      <c r="F779" t="s">
        <v>25</v>
      </c>
      <c r="G779" t="str">
        <f t="shared" si="45"/>
        <v>Compliant</v>
      </c>
      <c r="H779" t="str">
        <f t="shared" si="46"/>
        <v>100000 - 109999</v>
      </c>
      <c r="I779">
        <f>INDEX(BonusMatrix!$C$3:$G$14, MATCH(C779, BonusMatrix!$B$3:$B$14, 0), MATCH(F779, BonusMatrix!$C$2:$G$2, 0))</f>
        <v>3.5000000000000003E-2</v>
      </c>
      <c r="J779">
        <f t="shared" si="44"/>
        <v>3752.7000000000003</v>
      </c>
    </row>
    <row r="780" spans="1:10" x14ac:dyDescent="0.3">
      <c r="A780" t="s">
        <v>760</v>
      </c>
      <c r="B780" t="s">
        <v>12</v>
      </c>
      <c r="C780" t="s">
        <v>38</v>
      </c>
      <c r="D780">
        <v>90150</v>
      </c>
      <c r="E780" t="s">
        <v>15</v>
      </c>
      <c r="F780" t="s">
        <v>10</v>
      </c>
      <c r="G780" t="str">
        <f t="shared" si="45"/>
        <v>Compliant</v>
      </c>
      <c r="H780" t="str">
        <f t="shared" si="46"/>
        <v>90000 - 99999</v>
      </c>
      <c r="I780">
        <f>INDEX(BonusMatrix!$C$3:$G$14, MATCH(C780, BonusMatrix!$B$3:$B$14, 0), MATCH(F780, BonusMatrix!$C$2:$G$2, 0))</f>
        <v>6.3E-2</v>
      </c>
      <c r="J780">
        <f t="shared" si="44"/>
        <v>5679.45</v>
      </c>
    </row>
    <row r="781" spans="1:10" x14ac:dyDescent="0.3">
      <c r="A781" t="s">
        <v>761</v>
      </c>
      <c r="B781" t="s">
        <v>7</v>
      </c>
      <c r="C781" t="s">
        <v>13</v>
      </c>
      <c r="D781">
        <v>94020</v>
      </c>
      <c r="E781" t="s">
        <v>15</v>
      </c>
      <c r="F781" t="s">
        <v>14</v>
      </c>
      <c r="G781" t="str">
        <f t="shared" si="45"/>
        <v>Compliant</v>
      </c>
      <c r="H781" t="str">
        <f t="shared" si="46"/>
        <v>90000 - 99999</v>
      </c>
      <c r="I781">
        <f>INDEX(BonusMatrix!$C$3:$G$14, MATCH(C781, BonusMatrix!$B$3:$B$14, 0), MATCH(F781, BonusMatrix!$C$2:$G$2, 0))</f>
        <v>4.2999999999999997E-2</v>
      </c>
      <c r="J781">
        <f t="shared" si="44"/>
        <v>4042.8599999999997</v>
      </c>
    </row>
    <row r="782" spans="1:10" x14ac:dyDescent="0.3">
      <c r="A782" t="s">
        <v>762</v>
      </c>
      <c r="B782" t="s">
        <v>12</v>
      </c>
      <c r="C782" t="s">
        <v>61</v>
      </c>
      <c r="D782">
        <v>42970</v>
      </c>
      <c r="E782" t="s">
        <v>9</v>
      </c>
      <c r="F782" t="s">
        <v>14</v>
      </c>
      <c r="G782" t="str">
        <f t="shared" si="45"/>
        <v>Non-Compliant</v>
      </c>
      <c r="H782" t="str">
        <f t="shared" si="46"/>
        <v>40000 - 49999</v>
      </c>
      <c r="I782">
        <f>INDEX(BonusMatrix!$C$3:$G$14, MATCH(C782, BonusMatrix!$B$3:$B$14, 0), MATCH(F782, BonusMatrix!$C$2:$G$2, 0))</f>
        <v>5.8000000000000003E-2</v>
      </c>
      <c r="J782">
        <f t="shared" si="44"/>
        <v>2492.2600000000002</v>
      </c>
    </row>
    <row r="783" spans="1:10" x14ac:dyDescent="0.3">
      <c r="A783" t="s">
        <v>763</v>
      </c>
      <c r="B783" t="s">
        <v>7</v>
      </c>
      <c r="C783" t="s">
        <v>17</v>
      </c>
      <c r="D783">
        <v>33410</v>
      </c>
      <c r="E783" t="s">
        <v>18</v>
      </c>
      <c r="F783" t="s">
        <v>25</v>
      </c>
      <c r="G783" t="str">
        <f t="shared" si="45"/>
        <v>Non-Compliant</v>
      </c>
      <c r="H783" t="str">
        <f t="shared" si="46"/>
        <v>30000 - 39999</v>
      </c>
      <c r="I783">
        <f>INDEX(BonusMatrix!$C$3:$G$14, MATCH(C783, BonusMatrix!$B$3:$B$14, 0), MATCH(F783, BonusMatrix!$C$2:$G$2, 0))</f>
        <v>2.1000000000000001E-2</v>
      </c>
      <c r="J783">
        <f t="shared" si="44"/>
        <v>701.61</v>
      </c>
    </row>
    <row r="784" spans="1:10" x14ac:dyDescent="0.3">
      <c r="A784" t="s">
        <v>764</v>
      </c>
      <c r="B784" t="s">
        <v>7</v>
      </c>
      <c r="C784" t="s">
        <v>33</v>
      </c>
      <c r="D784">
        <v>119670</v>
      </c>
      <c r="E784" t="s">
        <v>9</v>
      </c>
      <c r="F784" t="s">
        <v>25</v>
      </c>
      <c r="G784" t="str">
        <f t="shared" si="45"/>
        <v>Compliant</v>
      </c>
      <c r="H784" t="str">
        <f t="shared" si="46"/>
        <v>110000 - 119999</v>
      </c>
      <c r="I784">
        <f>INDEX(BonusMatrix!$C$3:$G$14, MATCH(C784, BonusMatrix!$B$3:$B$14, 0), MATCH(F784, BonusMatrix!$C$2:$G$2, 0))</f>
        <v>3.2000000000000001E-2</v>
      </c>
      <c r="J784">
        <f t="shared" si="44"/>
        <v>3829.44</v>
      </c>
    </row>
    <row r="785" spans="1:10" x14ac:dyDescent="0.3">
      <c r="A785" t="s">
        <v>765</v>
      </c>
      <c r="B785" t="s">
        <v>7</v>
      </c>
      <c r="C785" t="s">
        <v>49</v>
      </c>
      <c r="D785">
        <v>115380</v>
      </c>
      <c r="E785" t="s">
        <v>18</v>
      </c>
      <c r="F785" t="s">
        <v>25</v>
      </c>
      <c r="G785" t="str">
        <f t="shared" si="45"/>
        <v>Compliant</v>
      </c>
      <c r="H785" t="str">
        <f t="shared" si="46"/>
        <v>110000 - 119999</v>
      </c>
      <c r="I785">
        <f>INDEX(BonusMatrix!$C$3:$G$14, MATCH(C785, BonusMatrix!$B$3:$B$14, 0), MATCH(F785, BonusMatrix!$C$2:$G$2, 0))</f>
        <v>0.02</v>
      </c>
      <c r="J785">
        <f t="shared" si="44"/>
        <v>2307.6</v>
      </c>
    </row>
    <row r="786" spans="1:10" x14ac:dyDescent="0.3">
      <c r="A786" t="s">
        <v>766</v>
      </c>
      <c r="B786" t="s">
        <v>7</v>
      </c>
      <c r="C786" t="s">
        <v>20</v>
      </c>
      <c r="D786">
        <v>75010</v>
      </c>
      <c r="E786" t="s">
        <v>18</v>
      </c>
      <c r="F786" t="s">
        <v>14</v>
      </c>
      <c r="G786" t="str">
        <f t="shared" si="45"/>
        <v>Non-Compliant</v>
      </c>
      <c r="H786" t="str">
        <f t="shared" si="46"/>
        <v>70000 - 79999</v>
      </c>
      <c r="I786">
        <f>INDEX(BonusMatrix!$C$3:$G$14, MATCH(C786, BonusMatrix!$B$3:$B$14, 0), MATCH(F786, BonusMatrix!$C$2:$G$2, 0))</f>
        <v>4.9000000000000002E-2</v>
      </c>
      <c r="J786">
        <f t="shared" si="44"/>
        <v>3675.4900000000002</v>
      </c>
    </row>
    <row r="787" spans="1:10" x14ac:dyDescent="0.3">
      <c r="A787" t="s">
        <v>767</v>
      </c>
      <c r="B787" t="s">
        <v>12</v>
      </c>
      <c r="C787" t="s">
        <v>49</v>
      </c>
      <c r="D787">
        <v>104120</v>
      </c>
      <c r="E787" t="s">
        <v>15</v>
      </c>
      <c r="F787" t="s">
        <v>14</v>
      </c>
      <c r="G787" t="str">
        <f t="shared" si="45"/>
        <v>Compliant</v>
      </c>
      <c r="H787" t="str">
        <f t="shared" si="46"/>
        <v>100000 - 109999</v>
      </c>
      <c r="I787">
        <f>INDEX(BonusMatrix!$C$3:$G$14, MATCH(C787, BonusMatrix!$B$3:$B$14, 0), MATCH(F787, BonusMatrix!$C$2:$G$2, 0))</f>
        <v>5.8000000000000003E-2</v>
      </c>
      <c r="J787">
        <f t="shared" si="44"/>
        <v>6038.96</v>
      </c>
    </row>
    <row r="788" spans="1:10" x14ac:dyDescent="0.3">
      <c r="A788" t="s">
        <v>768</v>
      </c>
      <c r="B788" t="s">
        <v>7</v>
      </c>
      <c r="C788" t="s">
        <v>46</v>
      </c>
      <c r="D788">
        <v>82680</v>
      </c>
      <c r="E788" t="s">
        <v>9</v>
      </c>
      <c r="F788" t="s">
        <v>47</v>
      </c>
      <c r="G788" t="str">
        <f t="shared" si="45"/>
        <v>Non-Compliant</v>
      </c>
      <c r="H788" t="str">
        <f t="shared" si="46"/>
        <v>80000 - 89999</v>
      </c>
      <c r="I788">
        <f>INDEX(BonusMatrix!$C$3:$G$14, MATCH(C788, BonusMatrix!$B$3:$B$14, 0), MATCH(F788, BonusMatrix!$C$2:$G$2, 0))</f>
        <v>5.0000000000000001E-3</v>
      </c>
      <c r="J788">
        <f t="shared" si="44"/>
        <v>413.40000000000003</v>
      </c>
    </row>
    <row r="789" spans="1:10" x14ac:dyDescent="0.3">
      <c r="A789" t="s">
        <v>769</v>
      </c>
      <c r="B789" t="s">
        <v>7</v>
      </c>
      <c r="C789" t="s">
        <v>49</v>
      </c>
      <c r="D789">
        <v>52250</v>
      </c>
      <c r="E789" t="s">
        <v>18</v>
      </c>
      <c r="F789" t="s">
        <v>47</v>
      </c>
      <c r="G789" t="str">
        <f t="shared" si="45"/>
        <v>Non-Compliant</v>
      </c>
      <c r="H789" t="str">
        <f t="shared" si="46"/>
        <v>50000 - 59999</v>
      </c>
      <c r="I789">
        <f>INDEX(BonusMatrix!$C$3:$G$14, MATCH(C789, BonusMatrix!$B$3:$B$14, 0), MATCH(F789, BonusMatrix!$C$2:$G$2, 0))</f>
        <v>5.0000000000000001E-3</v>
      </c>
      <c r="J789">
        <f t="shared" si="44"/>
        <v>261.25</v>
      </c>
    </row>
    <row r="790" spans="1:10" x14ac:dyDescent="0.3">
      <c r="A790" t="s">
        <v>770</v>
      </c>
      <c r="B790" t="s">
        <v>7</v>
      </c>
      <c r="C790" t="s">
        <v>8</v>
      </c>
      <c r="D790">
        <v>83190</v>
      </c>
      <c r="E790" t="s">
        <v>9</v>
      </c>
      <c r="F790" t="s">
        <v>25</v>
      </c>
      <c r="G790" t="str">
        <f t="shared" si="45"/>
        <v>Non-Compliant</v>
      </c>
      <c r="H790" t="str">
        <f t="shared" si="46"/>
        <v>80000 - 89999</v>
      </c>
      <c r="I790">
        <f>INDEX(BonusMatrix!$C$3:$G$14, MATCH(C790, BonusMatrix!$B$3:$B$14, 0), MATCH(F790, BonusMatrix!$C$2:$G$2, 0))</f>
        <v>2.1000000000000001E-2</v>
      </c>
      <c r="J790">
        <f t="shared" si="44"/>
        <v>1746.99</v>
      </c>
    </row>
    <row r="791" spans="1:10" x14ac:dyDescent="0.3">
      <c r="A791" t="s">
        <v>575</v>
      </c>
      <c r="B791" t="s">
        <v>7</v>
      </c>
      <c r="C791" t="s">
        <v>33</v>
      </c>
      <c r="D791">
        <v>69120</v>
      </c>
      <c r="E791" t="s">
        <v>18</v>
      </c>
      <c r="F791" t="s">
        <v>25</v>
      </c>
      <c r="G791" t="str">
        <f t="shared" si="45"/>
        <v>Non-Compliant</v>
      </c>
      <c r="H791" t="str">
        <f t="shared" si="46"/>
        <v>60000 - 69999</v>
      </c>
      <c r="I791">
        <f>INDEX(BonusMatrix!$C$3:$G$14, MATCH(C791, BonusMatrix!$B$3:$B$14, 0), MATCH(F791, BonusMatrix!$C$2:$G$2, 0))</f>
        <v>3.2000000000000001E-2</v>
      </c>
      <c r="J791">
        <f t="shared" si="44"/>
        <v>2211.84</v>
      </c>
    </row>
    <row r="792" spans="1:10" x14ac:dyDescent="0.3">
      <c r="A792" t="s">
        <v>771</v>
      </c>
      <c r="B792" t="s">
        <v>7</v>
      </c>
      <c r="C792" t="s">
        <v>49</v>
      </c>
      <c r="D792">
        <v>83590</v>
      </c>
      <c r="E792" t="s">
        <v>15</v>
      </c>
      <c r="F792" t="s">
        <v>21</v>
      </c>
      <c r="G792" t="str">
        <f t="shared" si="45"/>
        <v>Non-Compliant</v>
      </c>
      <c r="H792" t="str">
        <f t="shared" si="46"/>
        <v>80000 - 89999</v>
      </c>
      <c r="I792">
        <f>INDEX(BonusMatrix!$C$3:$G$14, MATCH(C792, BonusMatrix!$B$3:$B$14, 0), MATCH(F792, BonusMatrix!$C$2:$G$2, 0))</f>
        <v>1.2E-2</v>
      </c>
      <c r="J792">
        <f t="shared" si="44"/>
        <v>1003.08</v>
      </c>
    </row>
    <row r="793" spans="1:10" x14ac:dyDescent="0.3">
      <c r="A793" t="s">
        <v>772</v>
      </c>
      <c r="B793" t="s">
        <v>7</v>
      </c>
      <c r="C793" t="s">
        <v>46</v>
      </c>
      <c r="D793">
        <v>107700</v>
      </c>
      <c r="E793" t="s">
        <v>15</v>
      </c>
      <c r="F793" t="s">
        <v>10</v>
      </c>
      <c r="G793" t="str">
        <f t="shared" si="45"/>
        <v>Compliant</v>
      </c>
      <c r="H793" t="str">
        <f t="shared" si="46"/>
        <v>100000 - 109999</v>
      </c>
      <c r="I793">
        <f>INDEX(BonusMatrix!$C$3:$G$14, MATCH(C793, BonusMatrix!$B$3:$B$14, 0), MATCH(F793, BonusMatrix!$C$2:$G$2, 0))</f>
        <v>8.4000000000000005E-2</v>
      </c>
      <c r="J793">
        <f t="shared" si="44"/>
        <v>9046.8000000000011</v>
      </c>
    </row>
    <row r="794" spans="1:10" x14ac:dyDescent="0.3">
      <c r="A794" t="s">
        <v>773</v>
      </c>
      <c r="B794" t="s">
        <v>12</v>
      </c>
      <c r="C794" t="s">
        <v>8</v>
      </c>
      <c r="D794">
        <v>102130</v>
      </c>
      <c r="E794" t="s">
        <v>18</v>
      </c>
      <c r="F794" t="s">
        <v>25</v>
      </c>
      <c r="G794" t="str">
        <f t="shared" si="45"/>
        <v>Compliant</v>
      </c>
      <c r="H794" t="str">
        <f t="shared" si="46"/>
        <v>100000 - 109999</v>
      </c>
      <c r="I794">
        <f>INDEX(BonusMatrix!$C$3:$G$14, MATCH(C794, BonusMatrix!$B$3:$B$14, 0), MATCH(F794, BonusMatrix!$C$2:$G$2, 0))</f>
        <v>2.1000000000000001E-2</v>
      </c>
      <c r="J794">
        <f t="shared" si="44"/>
        <v>2144.73</v>
      </c>
    </row>
    <row r="795" spans="1:10" x14ac:dyDescent="0.3">
      <c r="A795" t="s">
        <v>561</v>
      </c>
      <c r="B795" t="s">
        <v>7</v>
      </c>
      <c r="C795" t="s">
        <v>17</v>
      </c>
      <c r="D795">
        <v>116090</v>
      </c>
      <c r="E795" t="s">
        <v>18</v>
      </c>
      <c r="F795" t="s">
        <v>25</v>
      </c>
      <c r="G795" t="str">
        <f t="shared" si="45"/>
        <v>Compliant</v>
      </c>
      <c r="H795" t="str">
        <f t="shared" si="46"/>
        <v>110000 - 119999</v>
      </c>
      <c r="I795">
        <f>INDEX(BonusMatrix!$C$3:$G$14, MATCH(C795, BonusMatrix!$B$3:$B$14, 0), MATCH(F795, BonusMatrix!$C$2:$G$2, 0))</f>
        <v>2.1000000000000001E-2</v>
      </c>
      <c r="J795">
        <f t="shared" si="44"/>
        <v>2437.8900000000003</v>
      </c>
    </row>
    <row r="796" spans="1:10" x14ac:dyDescent="0.3">
      <c r="A796" t="s">
        <v>774</v>
      </c>
      <c r="B796" t="s">
        <v>7</v>
      </c>
      <c r="C796" t="s">
        <v>13</v>
      </c>
      <c r="D796">
        <v>74360</v>
      </c>
      <c r="E796" t="s">
        <v>9</v>
      </c>
      <c r="F796" t="s">
        <v>14</v>
      </c>
      <c r="G796" t="str">
        <f t="shared" si="45"/>
        <v>Non-Compliant</v>
      </c>
      <c r="H796" t="str">
        <f t="shared" si="46"/>
        <v>70000 - 79999</v>
      </c>
      <c r="I796">
        <f>INDEX(BonusMatrix!$C$3:$G$14, MATCH(C796, BonusMatrix!$B$3:$B$14, 0), MATCH(F796, BonusMatrix!$C$2:$G$2, 0))</f>
        <v>4.2999999999999997E-2</v>
      </c>
      <c r="J796">
        <f t="shared" si="44"/>
        <v>3197.4799999999996</v>
      </c>
    </row>
    <row r="797" spans="1:10" x14ac:dyDescent="0.3">
      <c r="A797" t="s">
        <v>775</v>
      </c>
      <c r="B797" t="s">
        <v>7</v>
      </c>
      <c r="C797" t="s">
        <v>13</v>
      </c>
      <c r="D797">
        <v>78440</v>
      </c>
      <c r="E797" t="s">
        <v>9</v>
      </c>
      <c r="F797" t="s">
        <v>21</v>
      </c>
      <c r="G797" t="str">
        <f t="shared" si="45"/>
        <v>Non-Compliant</v>
      </c>
      <c r="H797" t="str">
        <f t="shared" si="46"/>
        <v>70000 - 79999</v>
      </c>
      <c r="I797">
        <f>INDEX(BonusMatrix!$C$3:$G$14, MATCH(C797, BonusMatrix!$B$3:$B$14, 0), MATCH(F797, BonusMatrix!$C$2:$G$2, 0))</f>
        <v>1.0999999999999999E-2</v>
      </c>
      <c r="J797">
        <f t="shared" si="44"/>
        <v>862.83999999999992</v>
      </c>
    </row>
    <row r="798" spans="1:10" x14ac:dyDescent="0.3">
      <c r="A798" t="s">
        <v>776</v>
      </c>
      <c r="B798" t="s">
        <v>12</v>
      </c>
      <c r="C798" t="s">
        <v>20</v>
      </c>
      <c r="D798">
        <v>113760</v>
      </c>
      <c r="E798" t="s">
        <v>18</v>
      </c>
      <c r="F798" t="s">
        <v>14</v>
      </c>
      <c r="G798" t="str">
        <f t="shared" si="45"/>
        <v>Compliant</v>
      </c>
      <c r="H798" t="str">
        <f t="shared" si="46"/>
        <v>110000 - 119999</v>
      </c>
      <c r="I798">
        <f>INDEX(BonusMatrix!$C$3:$G$14, MATCH(C798, BonusMatrix!$B$3:$B$14, 0), MATCH(F798, BonusMatrix!$C$2:$G$2, 0))</f>
        <v>4.9000000000000002E-2</v>
      </c>
      <c r="J798">
        <f t="shared" si="44"/>
        <v>5574.24</v>
      </c>
    </row>
    <row r="799" spans="1:10" x14ac:dyDescent="0.3">
      <c r="A799" t="s">
        <v>777</v>
      </c>
      <c r="B799" t="s">
        <v>12</v>
      </c>
      <c r="C799" t="s">
        <v>27</v>
      </c>
      <c r="D799">
        <v>93880</v>
      </c>
      <c r="E799" t="s">
        <v>18</v>
      </c>
      <c r="F799" t="s">
        <v>25</v>
      </c>
      <c r="G799" t="str">
        <f t="shared" si="45"/>
        <v>Compliant</v>
      </c>
      <c r="H799" t="str">
        <f t="shared" si="46"/>
        <v>90000 - 99999</v>
      </c>
      <c r="I799">
        <f>INDEX(BonusMatrix!$C$3:$G$14, MATCH(C799, BonusMatrix!$B$3:$B$14, 0), MATCH(F799, BonusMatrix!$C$2:$G$2, 0))</f>
        <v>2.3E-2</v>
      </c>
      <c r="J799">
        <f t="shared" si="44"/>
        <v>2159.2399999999998</v>
      </c>
    </row>
    <row r="800" spans="1:10" x14ac:dyDescent="0.3">
      <c r="A800" t="s">
        <v>778</v>
      </c>
      <c r="B800" t="s">
        <v>12</v>
      </c>
      <c r="C800" t="s">
        <v>17</v>
      </c>
      <c r="D800">
        <v>85000</v>
      </c>
      <c r="E800" t="s">
        <v>18</v>
      </c>
      <c r="F800" t="s">
        <v>21</v>
      </c>
      <c r="G800" t="str">
        <f t="shared" si="45"/>
        <v>Non-Compliant</v>
      </c>
      <c r="H800" t="str">
        <f t="shared" si="46"/>
        <v>80000 - 89999</v>
      </c>
      <c r="I800">
        <f>INDEX(BonusMatrix!$C$3:$G$14, MATCH(C800, BonusMatrix!$B$3:$B$14, 0), MATCH(F800, BonusMatrix!$C$2:$G$2, 0))</f>
        <v>1.9E-2</v>
      </c>
      <c r="J800">
        <f t="shared" si="44"/>
        <v>1615</v>
      </c>
    </row>
    <row r="801" spans="1:10" x14ac:dyDescent="0.3">
      <c r="A801" t="s">
        <v>779</v>
      </c>
      <c r="B801" t="s">
        <v>7</v>
      </c>
      <c r="C801" t="s">
        <v>24</v>
      </c>
      <c r="D801">
        <v>72550</v>
      </c>
      <c r="E801" t="s">
        <v>9</v>
      </c>
      <c r="F801" t="s">
        <v>25</v>
      </c>
      <c r="G801" t="str">
        <f t="shared" si="45"/>
        <v>Non-Compliant</v>
      </c>
      <c r="H801" t="str">
        <f t="shared" si="46"/>
        <v>70000 - 79999</v>
      </c>
      <c r="I801">
        <f>INDEX(BonusMatrix!$C$3:$G$14, MATCH(C801, BonusMatrix!$B$3:$B$14, 0), MATCH(F801, BonusMatrix!$C$2:$G$2, 0))</f>
        <v>2.7E-2</v>
      </c>
      <c r="J801">
        <f t="shared" si="44"/>
        <v>1958.85</v>
      </c>
    </row>
    <row r="802" spans="1:10" x14ac:dyDescent="0.3">
      <c r="A802" t="s">
        <v>780</v>
      </c>
      <c r="B802" t="s">
        <v>12</v>
      </c>
      <c r="C802" t="s">
        <v>17</v>
      </c>
      <c r="D802">
        <v>72360</v>
      </c>
      <c r="E802" t="s">
        <v>18</v>
      </c>
      <c r="F802" t="s">
        <v>21</v>
      </c>
      <c r="G802" t="str">
        <f t="shared" si="45"/>
        <v>Non-Compliant</v>
      </c>
      <c r="H802" t="str">
        <f t="shared" si="46"/>
        <v>70000 - 79999</v>
      </c>
      <c r="I802">
        <f>INDEX(BonusMatrix!$C$3:$G$14, MATCH(C802, BonusMatrix!$B$3:$B$14, 0), MATCH(F802, BonusMatrix!$C$2:$G$2, 0))</f>
        <v>1.9E-2</v>
      </c>
      <c r="J802">
        <f t="shared" si="44"/>
        <v>1374.84</v>
      </c>
    </row>
    <row r="803" spans="1:10" x14ac:dyDescent="0.3">
      <c r="A803" t="s">
        <v>781</v>
      </c>
      <c r="B803" t="s">
        <v>12</v>
      </c>
      <c r="C803" t="s">
        <v>49</v>
      </c>
      <c r="D803">
        <v>114890</v>
      </c>
      <c r="E803" t="s">
        <v>15</v>
      </c>
      <c r="F803" t="s">
        <v>25</v>
      </c>
      <c r="G803" t="str">
        <f t="shared" si="45"/>
        <v>Compliant</v>
      </c>
      <c r="H803" t="str">
        <f t="shared" si="46"/>
        <v>110000 - 119999</v>
      </c>
      <c r="I803">
        <f>INDEX(BonusMatrix!$C$3:$G$14, MATCH(C803, BonusMatrix!$B$3:$B$14, 0), MATCH(F803, BonusMatrix!$C$2:$G$2, 0))</f>
        <v>0.02</v>
      </c>
      <c r="J803">
        <f t="shared" si="44"/>
        <v>2297.8000000000002</v>
      </c>
    </row>
    <row r="804" spans="1:10" x14ac:dyDescent="0.3">
      <c r="A804" t="s">
        <v>782</v>
      </c>
      <c r="B804" t="s">
        <v>12</v>
      </c>
      <c r="C804" t="s">
        <v>61</v>
      </c>
      <c r="D804">
        <v>107580</v>
      </c>
      <c r="E804" t="s">
        <v>15</v>
      </c>
      <c r="F804" t="s">
        <v>21</v>
      </c>
      <c r="G804" t="str">
        <f t="shared" si="45"/>
        <v>Compliant</v>
      </c>
      <c r="H804" t="str">
        <f t="shared" si="46"/>
        <v>100000 - 109999</v>
      </c>
      <c r="I804">
        <f>INDEX(BonusMatrix!$C$3:$G$14, MATCH(C804, BonusMatrix!$B$3:$B$14, 0), MATCH(F804, BonusMatrix!$C$2:$G$2, 0))</f>
        <v>1.2999999999999999E-2</v>
      </c>
      <c r="J804">
        <f t="shared" si="44"/>
        <v>1398.54</v>
      </c>
    </row>
    <row r="805" spans="1:10" x14ac:dyDescent="0.3">
      <c r="A805" t="s">
        <v>783</v>
      </c>
      <c r="B805" t="s">
        <v>7</v>
      </c>
      <c r="C805" t="s">
        <v>46</v>
      </c>
      <c r="D805">
        <v>36040</v>
      </c>
      <c r="E805" t="s">
        <v>15</v>
      </c>
      <c r="F805" t="s">
        <v>25</v>
      </c>
      <c r="G805" t="str">
        <f t="shared" si="45"/>
        <v>Non-Compliant</v>
      </c>
      <c r="H805" t="str">
        <f t="shared" si="46"/>
        <v>30000 - 39999</v>
      </c>
      <c r="I805">
        <f>INDEX(BonusMatrix!$C$3:$G$14, MATCH(C805, BonusMatrix!$B$3:$B$14, 0), MATCH(F805, BonusMatrix!$C$2:$G$2, 0))</f>
        <v>3.3000000000000002E-2</v>
      </c>
      <c r="J805">
        <f t="shared" si="44"/>
        <v>1189.3200000000002</v>
      </c>
    </row>
    <row r="806" spans="1:10" x14ac:dyDescent="0.3">
      <c r="A806" t="s">
        <v>784</v>
      </c>
      <c r="B806" t="s">
        <v>7</v>
      </c>
      <c r="C806" t="s">
        <v>33</v>
      </c>
      <c r="D806">
        <v>35010</v>
      </c>
      <c r="E806" t="s">
        <v>18</v>
      </c>
      <c r="F806" t="s">
        <v>25</v>
      </c>
      <c r="G806" t="str">
        <f t="shared" si="45"/>
        <v>Non-Compliant</v>
      </c>
      <c r="H806" t="str">
        <f t="shared" si="46"/>
        <v>30000 - 39999</v>
      </c>
      <c r="I806">
        <f>INDEX(BonusMatrix!$C$3:$G$14, MATCH(C806, BonusMatrix!$B$3:$B$14, 0), MATCH(F806, BonusMatrix!$C$2:$G$2, 0))</f>
        <v>3.2000000000000001E-2</v>
      </c>
      <c r="J806">
        <f t="shared" si="44"/>
        <v>1120.32</v>
      </c>
    </row>
    <row r="807" spans="1:10" x14ac:dyDescent="0.3">
      <c r="A807" t="s">
        <v>785</v>
      </c>
      <c r="B807" t="s">
        <v>7</v>
      </c>
      <c r="C807" t="s">
        <v>46</v>
      </c>
      <c r="D807">
        <v>74280</v>
      </c>
      <c r="E807" t="s">
        <v>9</v>
      </c>
      <c r="F807" t="s">
        <v>25</v>
      </c>
      <c r="G807" t="str">
        <f t="shared" si="45"/>
        <v>Non-Compliant</v>
      </c>
      <c r="H807" t="str">
        <f t="shared" si="46"/>
        <v>70000 - 79999</v>
      </c>
      <c r="I807">
        <f>INDEX(BonusMatrix!$C$3:$G$14, MATCH(C807, BonusMatrix!$B$3:$B$14, 0), MATCH(F807, BonusMatrix!$C$2:$G$2, 0))</f>
        <v>3.3000000000000002E-2</v>
      </c>
      <c r="J807">
        <f t="shared" si="44"/>
        <v>2451.2400000000002</v>
      </c>
    </row>
    <row r="808" spans="1:10" x14ac:dyDescent="0.3">
      <c r="A808" t="s">
        <v>786</v>
      </c>
      <c r="B808" t="s">
        <v>7</v>
      </c>
      <c r="C808" t="s">
        <v>46</v>
      </c>
      <c r="D808">
        <v>115790</v>
      </c>
      <c r="E808" t="s">
        <v>9</v>
      </c>
      <c r="F808" t="s">
        <v>47</v>
      </c>
      <c r="G808" t="str">
        <f t="shared" si="45"/>
        <v>Compliant</v>
      </c>
      <c r="H808" t="str">
        <f t="shared" si="46"/>
        <v>110000 - 119999</v>
      </c>
      <c r="I808">
        <f>INDEX(BonusMatrix!$C$3:$G$14, MATCH(C808, BonusMatrix!$B$3:$B$14, 0), MATCH(F808, BonusMatrix!$C$2:$G$2, 0))</f>
        <v>5.0000000000000001E-3</v>
      </c>
      <c r="J808">
        <f t="shared" si="44"/>
        <v>578.95000000000005</v>
      </c>
    </row>
    <row r="809" spans="1:10" x14ac:dyDescent="0.3">
      <c r="A809" t="s">
        <v>787</v>
      </c>
      <c r="B809" t="s">
        <v>7</v>
      </c>
      <c r="C809" t="s">
        <v>20</v>
      </c>
      <c r="D809">
        <v>38330</v>
      </c>
      <c r="E809" t="s">
        <v>9</v>
      </c>
      <c r="F809" t="s">
        <v>25</v>
      </c>
      <c r="G809" t="str">
        <f t="shared" si="45"/>
        <v>Non-Compliant</v>
      </c>
      <c r="H809" t="str">
        <f t="shared" si="46"/>
        <v>30000 - 39999</v>
      </c>
      <c r="I809">
        <f>INDEX(BonusMatrix!$C$3:$G$14, MATCH(C809, BonusMatrix!$B$3:$B$14, 0), MATCH(F809, BonusMatrix!$C$2:$G$2, 0))</f>
        <v>2.8000000000000001E-2</v>
      </c>
      <c r="J809">
        <f t="shared" si="44"/>
        <v>1073.24</v>
      </c>
    </row>
    <row r="810" spans="1:10" x14ac:dyDescent="0.3">
      <c r="A810" t="s">
        <v>788</v>
      </c>
      <c r="B810" t="s">
        <v>7</v>
      </c>
      <c r="C810" t="s">
        <v>30</v>
      </c>
      <c r="D810">
        <v>70270</v>
      </c>
      <c r="E810" t="s">
        <v>15</v>
      </c>
      <c r="F810" t="s">
        <v>10</v>
      </c>
      <c r="G810" t="str">
        <f t="shared" si="45"/>
        <v>Non-Compliant</v>
      </c>
      <c r="H810" t="str">
        <f t="shared" si="46"/>
        <v>70000 - 79999</v>
      </c>
      <c r="I810">
        <f>INDEX(BonusMatrix!$C$3:$G$14, MATCH(C810, BonusMatrix!$B$3:$B$14, 0), MATCH(F810, BonusMatrix!$C$2:$G$2, 0))</f>
        <v>7.2999999999999995E-2</v>
      </c>
      <c r="J810">
        <f t="shared" si="44"/>
        <v>5129.71</v>
      </c>
    </row>
    <row r="811" spans="1:10" x14ac:dyDescent="0.3">
      <c r="A811" t="s">
        <v>789</v>
      </c>
      <c r="B811" t="s">
        <v>7</v>
      </c>
      <c r="C811" t="s">
        <v>20</v>
      </c>
      <c r="D811">
        <v>37060</v>
      </c>
      <c r="E811" t="s">
        <v>18</v>
      </c>
      <c r="F811" t="s">
        <v>25</v>
      </c>
      <c r="G811" t="str">
        <f t="shared" si="45"/>
        <v>Non-Compliant</v>
      </c>
      <c r="H811" t="str">
        <f t="shared" si="46"/>
        <v>30000 - 39999</v>
      </c>
      <c r="I811">
        <f>INDEX(BonusMatrix!$C$3:$G$14, MATCH(C811, BonusMatrix!$B$3:$B$14, 0), MATCH(F811, BonusMatrix!$C$2:$G$2, 0))</f>
        <v>2.8000000000000001E-2</v>
      </c>
      <c r="J811">
        <f t="shared" si="44"/>
        <v>1037.68</v>
      </c>
    </row>
    <row r="812" spans="1:10" x14ac:dyDescent="0.3">
      <c r="A812" t="s">
        <v>462</v>
      </c>
      <c r="B812" t="s">
        <v>7</v>
      </c>
      <c r="C812" t="s">
        <v>38</v>
      </c>
      <c r="D812">
        <v>53870</v>
      </c>
      <c r="E812" t="s">
        <v>15</v>
      </c>
      <c r="F812" t="s">
        <v>14</v>
      </c>
      <c r="G812" t="str">
        <f t="shared" si="45"/>
        <v>Non-Compliant</v>
      </c>
      <c r="H812" t="str">
        <f t="shared" si="46"/>
        <v>50000 - 59999</v>
      </c>
      <c r="I812">
        <f>INDEX(BonusMatrix!$C$3:$G$14, MATCH(C812, BonusMatrix!$B$3:$B$14, 0), MATCH(F812, BonusMatrix!$C$2:$G$2, 0))</f>
        <v>5.8999999999999997E-2</v>
      </c>
      <c r="J812">
        <f t="shared" si="44"/>
        <v>3178.33</v>
      </c>
    </row>
    <row r="813" spans="1:10" x14ac:dyDescent="0.3">
      <c r="A813" t="s">
        <v>605</v>
      </c>
      <c r="B813" t="s">
        <v>12</v>
      </c>
      <c r="C813" t="s">
        <v>46</v>
      </c>
      <c r="D813">
        <v>84310</v>
      </c>
      <c r="E813" t="s">
        <v>15</v>
      </c>
      <c r="F813" t="s">
        <v>14</v>
      </c>
      <c r="G813" t="str">
        <f t="shared" si="45"/>
        <v>Non-Compliant</v>
      </c>
      <c r="H813" t="str">
        <f t="shared" si="46"/>
        <v>80000 - 89999</v>
      </c>
      <c r="I813">
        <f>INDEX(BonusMatrix!$C$3:$G$14, MATCH(C813, BonusMatrix!$B$3:$B$14, 0), MATCH(F813, BonusMatrix!$C$2:$G$2, 0))</f>
        <v>5.3999999999999999E-2</v>
      </c>
      <c r="J813">
        <f t="shared" si="44"/>
        <v>4552.74</v>
      </c>
    </row>
    <row r="814" spans="1:10" x14ac:dyDescent="0.3">
      <c r="A814" t="s">
        <v>790</v>
      </c>
      <c r="B814" t="s">
        <v>12</v>
      </c>
      <c r="C814" t="s">
        <v>46</v>
      </c>
      <c r="D814">
        <v>58100</v>
      </c>
      <c r="E814" t="s">
        <v>18</v>
      </c>
      <c r="F814" t="s">
        <v>10</v>
      </c>
      <c r="G814" t="str">
        <f t="shared" si="45"/>
        <v>Non-Compliant</v>
      </c>
      <c r="H814" t="str">
        <f t="shared" si="46"/>
        <v>50000 - 59999</v>
      </c>
      <c r="I814">
        <f>INDEX(BonusMatrix!$C$3:$G$14, MATCH(C814, BonusMatrix!$B$3:$B$14, 0), MATCH(F814, BonusMatrix!$C$2:$G$2, 0))</f>
        <v>8.4000000000000005E-2</v>
      </c>
      <c r="J814">
        <f t="shared" si="44"/>
        <v>4880.4000000000005</v>
      </c>
    </row>
    <row r="815" spans="1:10" x14ac:dyDescent="0.3">
      <c r="A815" t="s">
        <v>791</v>
      </c>
      <c r="B815" t="s">
        <v>7</v>
      </c>
      <c r="C815" t="s">
        <v>20</v>
      </c>
      <c r="D815">
        <v>99780</v>
      </c>
      <c r="E815" t="s">
        <v>18</v>
      </c>
      <c r="F815" t="s">
        <v>10</v>
      </c>
      <c r="G815" t="str">
        <f t="shared" si="45"/>
        <v>Compliant</v>
      </c>
      <c r="H815" t="str">
        <f t="shared" si="46"/>
        <v>90000 - 99999</v>
      </c>
      <c r="I815">
        <f>INDEX(BonusMatrix!$C$3:$G$14, MATCH(C815, BonusMatrix!$B$3:$B$14, 0), MATCH(F815, BonusMatrix!$C$2:$G$2, 0))</f>
        <v>7.5999999999999998E-2</v>
      </c>
      <c r="J815">
        <f t="shared" si="44"/>
        <v>7583.28</v>
      </c>
    </row>
    <row r="816" spans="1:10" x14ac:dyDescent="0.3">
      <c r="A816" t="s">
        <v>792</v>
      </c>
      <c r="B816" t="s">
        <v>7</v>
      </c>
      <c r="C816" t="s">
        <v>49</v>
      </c>
      <c r="D816">
        <v>119020</v>
      </c>
      <c r="E816" t="s">
        <v>9</v>
      </c>
      <c r="F816" t="s">
        <v>21</v>
      </c>
      <c r="G816" t="str">
        <f t="shared" si="45"/>
        <v>Compliant</v>
      </c>
      <c r="H816" t="str">
        <f t="shared" si="46"/>
        <v>110000 - 119999</v>
      </c>
      <c r="I816">
        <f>INDEX(BonusMatrix!$C$3:$G$14, MATCH(C816, BonusMatrix!$B$3:$B$14, 0), MATCH(F816, BonusMatrix!$C$2:$G$2, 0))</f>
        <v>1.2E-2</v>
      </c>
      <c r="J816">
        <f t="shared" si="44"/>
        <v>1428.24</v>
      </c>
    </row>
    <row r="817" spans="1:10" x14ac:dyDescent="0.3">
      <c r="A817" t="s">
        <v>793</v>
      </c>
      <c r="B817" t="s">
        <v>7</v>
      </c>
      <c r="C817" t="s">
        <v>13</v>
      </c>
      <c r="D817">
        <v>92940</v>
      </c>
      <c r="E817" t="s">
        <v>9</v>
      </c>
      <c r="F817" t="s">
        <v>14</v>
      </c>
      <c r="G817" t="str">
        <f t="shared" si="45"/>
        <v>Compliant</v>
      </c>
      <c r="H817" t="str">
        <f t="shared" si="46"/>
        <v>90000 - 99999</v>
      </c>
      <c r="I817">
        <f>INDEX(BonusMatrix!$C$3:$G$14, MATCH(C817, BonusMatrix!$B$3:$B$14, 0), MATCH(F817, BonusMatrix!$C$2:$G$2, 0))</f>
        <v>4.2999999999999997E-2</v>
      </c>
      <c r="J817">
        <f t="shared" si="44"/>
        <v>3996.4199999999996</v>
      </c>
    </row>
    <row r="818" spans="1:10" x14ac:dyDescent="0.3">
      <c r="A818" t="s">
        <v>794</v>
      </c>
      <c r="B818" t="s">
        <v>7</v>
      </c>
      <c r="C818" t="s">
        <v>61</v>
      </c>
      <c r="D818">
        <v>77470</v>
      </c>
      <c r="E818" t="s">
        <v>18</v>
      </c>
      <c r="F818" t="s">
        <v>14</v>
      </c>
      <c r="G818" t="str">
        <f t="shared" si="45"/>
        <v>Non-Compliant</v>
      </c>
      <c r="H818" t="str">
        <f t="shared" si="46"/>
        <v>70000 - 79999</v>
      </c>
      <c r="I818">
        <f>INDEX(BonusMatrix!$C$3:$G$14, MATCH(C818, BonusMatrix!$B$3:$B$14, 0), MATCH(F818, BonusMatrix!$C$2:$G$2, 0))</f>
        <v>5.8000000000000003E-2</v>
      </c>
      <c r="J818">
        <f t="shared" si="44"/>
        <v>4493.26</v>
      </c>
    </row>
    <row r="819" spans="1:10" x14ac:dyDescent="0.3">
      <c r="A819" t="s">
        <v>795</v>
      </c>
      <c r="B819" t="s">
        <v>7</v>
      </c>
      <c r="C819" t="s">
        <v>13</v>
      </c>
      <c r="D819">
        <v>45650</v>
      </c>
      <c r="E819" t="s">
        <v>9</v>
      </c>
      <c r="F819" t="s">
        <v>14</v>
      </c>
      <c r="G819" t="str">
        <f t="shared" si="45"/>
        <v>Non-Compliant</v>
      </c>
      <c r="H819" t="str">
        <f t="shared" si="46"/>
        <v>40000 - 49999</v>
      </c>
      <c r="I819">
        <f>INDEX(BonusMatrix!$C$3:$G$14, MATCH(C819, BonusMatrix!$B$3:$B$14, 0), MATCH(F819, BonusMatrix!$C$2:$G$2, 0))</f>
        <v>4.2999999999999997E-2</v>
      </c>
      <c r="J819">
        <f t="shared" si="44"/>
        <v>1962.9499999999998</v>
      </c>
    </row>
    <row r="820" spans="1:10" x14ac:dyDescent="0.3">
      <c r="A820" t="s">
        <v>796</v>
      </c>
      <c r="B820" t="s">
        <v>12</v>
      </c>
      <c r="C820" t="s">
        <v>13</v>
      </c>
      <c r="D820">
        <v>88430</v>
      </c>
      <c r="E820" t="s">
        <v>9</v>
      </c>
      <c r="F820" t="s">
        <v>25</v>
      </c>
      <c r="G820" t="str">
        <f t="shared" si="45"/>
        <v>Non-Compliant</v>
      </c>
      <c r="H820" t="str">
        <f t="shared" si="46"/>
        <v>80000 - 89999</v>
      </c>
      <c r="I820">
        <f>INDEX(BonusMatrix!$C$3:$G$14, MATCH(C820, BonusMatrix!$B$3:$B$14, 0), MATCH(F820, BonusMatrix!$C$2:$G$2, 0))</f>
        <v>3.5000000000000003E-2</v>
      </c>
      <c r="J820">
        <f t="shared" si="44"/>
        <v>3095.05</v>
      </c>
    </row>
    <row r="821" spans="1:10" x14ac:dyDescent="0.3">
      <c r="A821" t="s">
        <v>797</v>
      </c>
      <c r="B821" t="s">
        <v>7</v>
      </c>
      <c r="C821" t="s">
        <v>24</v>
      </c>
      <c r="D821">
        <v>36880</v>
      </c>
      <c r="E821" t="s">
        <v>18</v>
      </c>
      <c r="F821" t="s">
        <v>14</v>
      </c>
      <c r="G821" t="str">
        <f t="shared" si="45"/>
        <v>Non-Compliant</v>
      </c>
      <c r="H821" t="str">
        <f t="shared" si="46"/>
        <v>30000 - 39999</v>
      </c>
      <c r="I821">
        <f>INDEX(BonusMatrix!$C$3:$G$14, MATCH(C821, BonusMatrix!$B$3:$B$14, 0), MATCH(F821, BonusMatrix!$C$2:$G$2, 0))</f>
        <v>5.3999999999999999E-2</v>
      </c>
      <c r="J821">
        <f t="shared" si="44"/>
        <v>1991.52</v>
      </c>
    </row>
    <row r="822" spans="1:10" x14ac:dyDescent="0.3">
      <c r="A822" t="s">
        <v>754</v>
      </c>
      <c r="B822" t="s">
        <v>7</v>
      </c>
      <c r="C822" t="s">
        <v>30</v>
      </c>
      <c r="D822">
        <v>106400</v>
      </c>
      <c r="E822" t="s">
        <v>15</v>
      </c>
      <c r="F822" t="s">
        <v>21</v>
      </c>
      <c r="G822" t="str">
        <f t="shared" si="45"/>
        <v>Compliant</v>
      </c>
      <c r="H822" t="str">
        <f t="shared" si="46"/>
        <v>100000 - 109999</v>
      </c>
      <c r="I822">
        <f>INDEX(BonusMatrix!$C$3:$G$14, MATCH(C822, BonusMatrix!$B$3:$B$14, 0), MATCH(F822, BonusMatrix!$C$2:$G$2, 0))</f>
        <v>1.7999999999999999E-2</v>
      </c>
      <c r="J822">
        <f t="shared" si="44"/>
        <v>1915.1999999999998</v>
      </c>
    </row>
    <row r="823" spans="1:10" x14ac:dyDescent="0.3">
      <c r="A823" t="s">
        <v>798</v>
      </c>
      <c r="B823" t="s">
        <v>7</v>
      </c>
      <c r="C823" t="s">
        <v>27</v>
      </c>
      <c r="D823">
        <v>111820</v>
      </c>
      <c r="E823" t="s">
        <v>9</v>
      </c>
      <c r="F823" t="s">
        <v>10</v>
      </c>
      <c r="G823" t="str">
        <f t="shared" si="45"/>
        <v>Compliant</v>
      </c>
      <c r="H823" t="str">
        <f t="shared" si="46"/>
        <v>110000 - 119999</v>
      </c>
      <c r="I823">
        <f>INDEX(BonusMatrix!$C$3:$G$14, MATCH(C823, BonusMatrix!$B$3:$B$14, 0), MATCH(F823, BonusMatrix!$C$2:$G$2, 0))</f>
        <v>7.1999999999999995E-2</v>
      </c>
      <c r="J823">
        <f t="shared" si="44"/>
        <v>8051.0399999999991</v>
      </c>
    </row>
    <row r="824" spans="1:10" x14ac:dyDescent="0.3">
      <c r="A824" t="s">
        <v>799</v>
      </c>
      <c r="B824" t="s">
        <v>7</v>
      </c>
      <c r="C824" t="s">
        <v>24</v>
      </c>
      <c r="D824">
        <v>92870</v>
      </c>
      <c r="E824" t="s">
        <v>15</v>
      </c>
      <c r="F824" t="s">
        <v>25</v>
      </c>
      <c r="G824" t="str">
        <f t="shared" si="45"/>
        <v>Compliant</v>
      </c>
      <c r="H824" t="str">
        <f t="shared" si="46"/>
        <v>90000 - 99999</v>
      </c>
      <c r="I824">
        <f>INDEX(BonusMatrix!$C$3:$G$14, MATCH(C824, BonusMatrix!$B$3:$B$14, 0), MATCH(F824, BonusMatrix!$C$2:$G$2, 0))</f>
        <v>2.7E-2</v>
      </c>
      <c r="J824">
        <f t="shared" si="44"/>
        <v>2507.4899999999998</v>
      </c>
    </row>
    <row r="825" spans="1:10" x14ac:dyDescent="0.3">
      <c r="A825" t="s">
        <v>800</v>
      </c>
      <c r="B825" t="s">
        <v>7</v>
      </c>
      <c r="C825" t="s">
        <v>30</v>
      </c>
      <c r="D825">
        <v>100360</v>
      </c>
      <c r="E825" t="s">
        <v>9</v>
      </c>
      <c r="F825" t="s">
        <v>25</v>
      </c>
      <c r="G825" t="str">
        <f t="shared" si="45"/>
        <v>Compliant</v>
      </c>
      <c r="H825" t="str">
        <f t="shared" si="46"/>
        <v>100000 - 109999</v>
      </c>
      <c r="I825">
        <f>INDEX(BonusMatrix!$C$3:$G$14, MATCH(C825, BonusMatrix!$B$3:$B$14, 0), MATCH(F825, BonusMatrix!$C$2:$G$2, 0))</f>
        <v>2.4E-2</v>
      </c>
      <c r="J825">
        <f t="shared" si="44"/>
        <v>2408.64</v>
      </c>
    </row>
    <row r="826" spans="1:10" x14ac:dyDescent="0.3">
      <c r="A826" t="s">
        <v>580</v>
      </c>
      <c r="B826" t="s">
        <v>12</v>
      </c>
      <c r="C826" t="s">
        <v>46</v>
      </c>
      <c r="D826">
        <v>46750</v>
      </c>
      <c r="E826" t="s">
        <v>9</v>
      </c>
      <c r="F826" t="s">
        <v>25</v>
      </c>
      <c r="G826" t="str">
        <f t="shared" si="45"/>
        <v>Non-Compliant</v>
      </c>
      <c r="H826" t="str">
        <f t="shared" si="46"/>
        <v>40000 - 49999</v>
      </c>
      <c r="I826">
        <f>INDEX(BonusMatrix!$C$3:$G$14, MATCH(C826, BonusMatrix!$B$3:$B$14, 0), MATCH(F826, BonusMatrix!$C$2:$G$2, 0))</f>
        <v>3.3000000000000002E-2</v>
      </c>
      <c r="J826">
        <f t="shared" si="44"/>
        <v>1542.75</v>
      </c>
    </row>
    <row r="827" spans="1:10" x14ac:dyDescent="0.3">
      <c r="A827" t="s">
        <v>801</v>
      </c>
      <c r="B827" t="s">
        <v>7</v>
      </c>
      <c r="C827" t="s">
        <v>30</v>
      </c>
      <c r="D827">
        <v>48950</v>
      </c>
      <c r="E827" t="s">
        <v>15</v>
      </c>
      <c r="F827" t="s">
        <v>14</v>
      </c>
      <c r="G827" t="str">
        <f t="shared" si="45"/>
        <v>Non-Compliant</v>
      </c>
      <c r="H827" t="str">
        <f t="shared" si="46"/>
        <v>40000 - 49999</v>
      </c>
      <c r="I827">
        <f>INDEX(BonusMatrix!$C$3:$G$14, MATCH(C827, BonusMatrix!$B$3:$B$14, 0), MATCH(F827, BonusMatrix!$C$2:$G$2, 0))</f>
        <v>0.05</v>
      </c>
      <c r="J827">
        <f t="shared" si="44"/>
        <v>2447.5</v>
      </c>
    </row>
    <row r="828" spans="1:10" x14ac:dyDescent="0.3">
      <c r="A828" t="s">
        <v>802</v>
      </c>
      <c r="B828" t="s">
        <v>7</v>
      </c>
      <c r="C828" t="s">
        <v>8</v>
      </c>
      <c r="D828">
        <v>52810</v>
      </c>
      <c r="E828" t="s">
        <v>15</v>
      </c>
      <c r="F828" t="s">
        <v>21</v>
      </c>
      <c r="G828" t="str">
        <f t="shared" si="45"/>
        <v>Non-Compliant</v>
      </c>
      <c r="H828" t="str">
        <f t="shared" si="46"/>
        <v>50000 - 59999</v>
      </c>
      <c r="I828">
        <f>INDEX(BonusMatrix!$C$3:$G$14, MATCH(C828, BonusMatrix!$B$3:$B$14, 0), MATCH(F828, BonusMatrix!$C$2:$G$2, 0))</f>
        <v>1.2E-2</v>
      </c>
      <c r="J828">
        <f t="shared" si="44"/>
        <v>633.72</v>
      </c>
    </row>
    <row r="829" spans="1:10" x14ac:dyDescent="0.3">
      <c r="A829" t="s">
        <v>803</v>
      </c>
      <c r="B829" t="s">
        <v>7</v>
      </c>
      <c r="C829" t="s">
        <v>17</v>
      </c>
      <c r="D829">
        <v>78560</v>
      </c>
      <c r="E829" t="s">
        <v>18</v>
      </c>
      <c r="F829" t="s">
        <v>47</v>
      </c>
      <c r="G829" t="str">
        <f t="shared" si="45"/>
        <v>Non-Compliant</v>
      </c>
      <c r="H829" t="str">
        <f t="shared" si="46"/>
        <v>70000 - 79999</v>
      </c>
      <c r="I829">
        <f>INDEX(BonusMatrix!$C$3:$G$14, MATCH(C829, BonusMatrix!$B$3:$B$14, 0), MATCH(F829, BonusMatrix!$C$2:$G$2, 0))</f>
        <v>5.0000000000000001E-3</v>
      </c>
      <c r="J829">
        <f t="shared" si="44"/>
        <v>392.8</v>
      </c>
    </row>
    <row r="830" spans="1:10" x14ac:dyDescent="0.3">
      <c r="A830" t="s">
        <v>804</v>
      </c>
      <c r="B830" t="s">
        <v>12</v>
      </c>
      <c r="C830" t="s">
        <v>20</v>
      </c>
      <c r="D830">
        <v>75280</v>
      </c>
      <c r="E830" t="s">
        <v>18</v>
      </c>
      <c r="F830" t="s">
        <v>25</v>
      </c>
      <c r="G830" t="str">
        <f t="shared" si="45"/>
        <v>Non-Compliant</v>
      </c>
      <c r="H830" t="str">
        <f t="shared" si="46"/>
        <v>70000 - 79999</v>
      </c>
      <c r="I830">
        <f>INDEX(BonusMatrix!$C$3:$G$14, MATCH(C830, BonusMatrix!$B$3:$B$14, 0), MATCH(F830, BonusMatrix!$C$2:$G$2, 0))</f>
        <v>2.8000000000000001E-2</v>
      </c>
      <c r="J830">
        <f t="shared" si="44"/>
        <v>2107.84</v>
      </c>
    </row>
    <row r="831" spans="1:10" x14ac:dyDescent="0.3">
      <c r="A831" t="s">
        <v>805</v>
      </c>
      <c r="B831" t="s">
        <v>12</v>
      </c>
      <c r="C831" t="s">
        <v>38</v>
      </c>
      <c r="D831">
        <v>93130</v>
      </c>
      <c r="E831" t="s">
        <v>18</v>
      </c>
      <c r="F831" t="s">
        <v>21</v>
      </c>
      <c r="G831" t="str">
        <f t="shared" si="45"/>
        <v>Compliant</v>
      </c>
      <c r="H831" t="str">
        <f t="shared" si="46"/>
        <v>90000 - 99999</v>
      </c>
      <c r="I831">
        <f>INDEX(BonusMatrix!$C$3:$G$14, MATCH(C831, BonusMatrix!$B$3:$B$14, 0), MATCH(F831, BonusMatrix!$C$2:$G$2, 0))</f>
        <v>1.9E-2</v>
      </c>
      <c r="J831">
        <f t="shared" si="44"/>
        <v>1769.47</v>
      </c>
    </row>
    <row r="832" spans="1:10" x14ac:dyDescent="0.3">
      <c r="A832" t="s">
        <v>806</v>
      </c>
      <c r="B832" t="s">
        <v>12</v>
      </c>
      <c r="C832" t="s">
        <v>30</v>
      </c>
      <c r="D832">
        <v>105290</v>
      </c>
      <c r="E832" t="s">
        <v>18</v>
      </c>
      <c r="F832" t="s">
        <v>47</v>
      </c>
      <c r="G832" t="str">
        <f t="shared" si="45"/>
        <v>Compliant</v>
      </c>
      <c r="H832" t="str">
        <f t="shared" si="46"/>
        <v>100000 - 109999</v>
      </c>
      <c r="I832">
        <f>INDEX(BonusMatrix!$C$3:$G$14, MATCH(C832, BonusMatrix!$B$3:$B$14, 0), MATCH(F832, BonusMatrix!$C$2:$G$2, 0))</f>
        <v>5.0000000000000001E-3</v>
      </c>
      <c r="J832">
        <f t="shared" si="44"/>
        <v>526.45000000000005</v>
      </c>
    </row>
    <row r="833" spans="1:10" x14ac:dyDescent="0.3">
      <c r="A833" t="s">
        <v>192</v>
      </c>
      <c r="B833" t="s">
        <v>12</v>
      </c>
      <c r="C833" t="s">
        <v>17</v>
      </c>
      <c r="D833">
        <v>31090</v>
      </c>
      <c r="E833" t="s">
        <v>18</v>
      </c>
      <c r="F833" t="s">
        <v>25</v>
      </c>
      <c r="G833" t="str">
        <f t="shared" si="45"/>
        <v>Non-Compliant</v>
      </c>
      <c r="H833" t="str">
        <f t="shared" si="46"/>
        <v>30000 - 39999</v>
      </c>
      <c r="I833">
        <f>INDEX(BonusMatrix!$C$3:$G$14, MATCH(C833, BonusMatrix!$B$3:$B$14, 0), MATCH(F833, BonusMatrix!$C$2:$G$2, 0))</f>
        <v>2.1000000000000001E-2</v>
      </c>
      <c r="J833">
        <f t="shared" si="44"/>
        <v>652.89</v>
      </c>
    </row>
    <row r="834" spans="1:10" x14ac:dyDescent="0.3">
      <c r="A834" t="s">
        <v>807</v>
      </c>
      <c r="B834" t="s">
        <v>7</v>
      </c>
      <c r="C834" t="s">
        <v>30</v>
      </c>
      <c r="D834">
        <v>101420</v>
      </c>
      <c r="E834" t="s">
        <v>9</v>
      </c>
      <c r="F834" t="s">
        <v>25</v>
      </c>
      <c r="G834" t="str">
        <f t="shared" si="45"/>
        <v>Compliant</v>
      </c>
      <c r="H834" t="str">
        <f t="shared" si="46"/>
        <v>100000 - 109999</v>
      </c>
      <c r="I834">
        <f>INDEX(BonusMatrix!$C$3:$G$14, MATCH(C834, BonusMatrix!$B$3:$B$14, 0), MATCH(F834, BonusMatrix!$C$2:$G$2, 0))</f>
        <v>2.4E-2</v>
      </c>
      <c r="J834">
        <f t="shared" si="44"/>
        <v>2434.08</v>
      </c>
    </row>
    <row r="835" spans="1:10" x14ac:dyDescent="0.3">
      <c r="A835" t="s">
        <v>808</v>
      </c>
      <c r="B835" t="s">
        <v>845</v>
      </c>
      <c r="C835" t="s">
        <v>30</v>
      </c>
      <c r="D835">
        <v>54780</v>
      </c>
      <c r="E835" t="s">
        <v>18</v>
      </c>
      <c r="F835" t="s">
        <v>10</v>
      </c>
      <c r="G835" t="str">
        <f t="shared" si="45"/>
        <v>Non-Compliant</v>
      </c>
      <c r="H835" t="str">
        <f t="shared" si="46"/>
        <v>50000 - 59999</v>
      </c>
      <c r="I835">
        <f>INDEX(BonusMatrix!$C$3:$G$14, MATCH(C835, BonusMatrix!$B$3:$B$14, 0), MATCH(F835, BonusMatrix!$C$2:$G$2, 0))</f>
        <v>7.2999999999999995E-2</v>
      </c>
      <c r="J835">
        <f t="shared" ref="J835:J876" si="47">D835 * I835</f>
        <v>3998.9399999999996</v>
      </c>
    </row>
    <row r="836" spans="1:10" x14ac:dyDescent="0.3">
      <c r="A836" t="s">
        <v>809</v>
      </c>
      <c r="B836" t="s">
        <v>12</v>
      </c>
      <c r="C836" t="s">
        <v>20</v>
      </c>
      <c r="D836">
        <v>63560</v>
      </c>
      <c r="E836" t="s">
        <v>15</v>
      </c>
      <c r="F836" t="s">
        <v>10</v>
      </c>
      <c r="G836" t="str">
        <f t="shared" si="45"/>
        <v>Non-Compliant</v>
      </c>
      <c r="H836" t="str">
        <f t="shared" si="46"/>
        <v>60000 - 69999</v>
      </c>
      <c r="I836">
        <f>INDEX(BonusMatrix!$C$3:$G$14, MATCH(C836, BonusMatrix!$B$3:$B$14, 0), MATCH(F836, BonusMatrix!$C$2:$G$2, 0))</f>
        <v>7.5999999999999998E-2</v>
      </c>
      <c r="J836">
        <f t="shared" si="47"/>
        <v>4830.5599999999995</v>
      </c>
    </row>
    <row r="837" spans="1:10" x14ac:dyDescent="0.3">
      <c r="A837" t="s">
        <v>810</v>
      </c>
      <c r="B837" t="s">
        <v>7</v>
      </c>
      <c r="C837" t="s">
        <v>46</v>
      </c>
      <c r="D837">
        <v>68480</v>
      </c>
      <c r="E837" t="s">
        <v>9</v>
      </c>
      <c r="F837" t="s">
        <v>21</v>
      </c>
      <c r="G837" t="str">
        <f t="shared" si="45"/>
        <v>Non-Compliant</v>
      </c>
      <c r="H837" t="str">
        <f t="shared" si="46"/>
        <v>60000 - 69999</v>
      </c>
      <c r="I837">
        <f>INDEX(BonusMatrix!$C$3:$G$14, MATCH(C837, BonusMatrix!$B$3:$B$14, 0), MATCH(F837, BonusMatrix!$C$2:$G$2, 0))</f>
        <v>0.02</v>
      </c>
      <c r="J837">
        <f t="shared" si="47"/>
        <v>1369.6000000000001</v>
      </c>
    </row>
    <row r="838" spans="1:10" x14ac:dyDescent="0.3">
      <c r="A838" t="s">
        <v>811</v>
      </c>
      <c r="B838" t="s">
        <v>7</v>
      </c>
      <c r="C838" t="s">
        <v>17</v>
      </c>
      <c r="D838">
        <v>99460</v>
      </c>
      <c r="E838" t="s">
        <v>15</v>
      </c>
      <c r="F838" t="s">
        <v>25</v>
      </c>
      <c r="G838" t="str">
        <f t="shared" ref="G838:G876" si="48">IF(D838&gt;=90000, "Compliant", "Non-Compliant")</f>
        <v>Compliant</v>
      </c>
      <c r="H838" t="str">
        <f t="shared" ref="H838:H876" si="49">INT(D838/10000)*10000 &amp; " - " &amp; (INT(D838/10000)*10000 + 9999)</f>
        <v>90000 - 99999</v>
      </c>
      <c r="I838">
        <f>INDEX(BonusMatrix!$C$3:$G$14, MATCH(C838, BonusMatrix!$B$3:$B$14, 0), MATCH(F838, BonusMatrix!$C$2:$G$2, 0))</f>
        <v>2.1000000000000001E-2</v>
      </c>
      <c r="J838">
        <f t="shared" si="47"/>
        <v>2088.6600000000003</v>
      </c>
    </row>
    <row r="839" spans="1:10" x14ac:dyDescent="0.3">
      <c r="A839" t="s">
        <v>812</v>
      </c>
      <c r="B839" t="s">
        <v>7</v>
      </c>
      <c r="C839" t="s">
        <v>27</v>
      </c>
      <c r="D839">
        <v>100420</v>
      </c>
      <c r="E839" t="s">
        <v>15</v>
      </c>
      <c r="F839" t="s">
        <v>21</v>
      </c>
      <c r="G839" t="str">
        <f t="shared" si="48"/>
        <v>Compliant</v>
      </c>
      <c r="H839" t="str">
        <f t="shared" si="49"/>
        <v>100000 - 109999</v>
      </c>
      <c r="I839">
        <f>INDEX(BonusMatrix!$C$3:$G$14, MATCH(C839, BonusMatrix!$B$3:$B$14, 0), MATCH(F839, BonusMatrix!$C$2:$G$2, 0))</f>
        <v>1.4999999999999999E-2</v>
      </c>
      <c r="J839">
        <f t="shared" si="47"/>
        <v>1506.3</v>
      </c>
    </row>
    <row r="840" spans="1:10" x14ac:dyDescent="0.3">
      <c r="A840" t="s">
        <v>813</v>
      </c>
      <c r="B840" t="s">
        <v>12</v>
      </c>
      <c r="C840" t="s">
        <v>24</v>
      </c>
      <c r="D840">
        <v>39650</v>
      </c>
      <c r="E840" t="s">
        <v>15</v>
      </c>
      <c r="F840" t="s">
        <v>25</v>
      </c>
      <c r="G840" t="str">
        <f t="shared" si="48"/>
        <v>Non-Compliant</v>
      </c>
      <c r="H840" t="str">
        <f t="shared" si="49"/>
        <v>30000 - 39999</v>
      </c>
      <c r="I840">
        <f>INDEX(BonusMatrix!$C$3:$G$14, MATCH(C840, BonusMatrix!$B$3:$B$14, 0), MATCH(F840, BonusMatrix!$C$2:$G$2, 0))</f>
        <v>2.7E-2</v>
      </c>
      <c r="J840">
        <f t="shared" si="47"/>
        <v>1070.55</v>
      </c>
    </row>
    <row r="841" spans="1:10" x14ac:dyDescent="0.3">
      <c r="A841" t="s">
        <v>814</v>
      </c>
      <c r="B841" t="s">
        <v>12</v>
      </c>
      <c r="C841" t="s">
        <v>38</v>
      </c>
      <c r="D841">
        <v>56250</v>
      </c>
      <c r="E841" t="s">
        <v>15</v>
      </c>
      <c r="F841" t="s">
        <v>25</v>
      </c>
      <c r="G841" t="str">
        <f t="shared" si="48"/>
        <v>Non-Compliant</v>
      </c>
      <c r="H841" t="str">
        <f t="shared" si="49"/>
        <v>50000 - 59999</v>
      </c>
      <c r="I841">
        <f>INDEX(BonusMatrix!$C$3:$G$14, MATCH(C841, BonusMatrix!$B$3:$B$14, 0), MATCH(F841, BonusMatrix!$C$2:$G$2, 0))</f>
        <v>0.04</v>
      </c>
      <c r="J841">
        <f t="shared" si="47"/>
        <v>2250</v>
      </c>
    </row>
    <row r="842" spans="1:10" x14ac:dyDescent="0.3">
      <c r="A842" t="s">
        <v>815</v>
      </c>
      <c r="B842" t="s">
        <v>12</v>
      </c>
      <c r="C842" t="s">
        <v>61</v>
      </c>
      <c r="D842">
        <v>57640</v>
      </c>
      <c r="E842" t="s">
        <v>15</v>
      </c>
      <c r="F842" t="s">
        <v>25</v>
      </c>
      <c r="G842" t="str">
        <f t="shared" si="48"/>
        <v>Non-Compliant</v>
      </c>
      <c r="H842" t="str">
        <f t="shared" si="49"/>
        <v>50000 - 59999</v>
      </c>
      <c r="I842">
        <f>INDEX(BonusMatrix!$C$3:$G$14, MATCH(C842, BonusMatrix!$B$3:$B$14, 0), MATCH(F842, BonusMatrix!$C$2:$G$2, 0))</f>
        <v>3.5000000000000003E-2</v>
      </c>
      <c r="J842">
        <f t="shared" si="47"/>
        <v>2017.4</v>
      </c>
    </row>
    <row r="843" spans="1:10" x14ac:dyDescent="0.3">
      <c r="A843" t="s">
        <v>816</v>
      </c>
      <c r="B843" t="s">
        <v>7</v>
      </c>
      <c r="C843" t="s">
        <v>13</v>
      </c>
      <c r="D843">
        <v>43150</v>
      </c>
      <c r="E843" t="s">
        <v>15</v>
      </c>
      <c r="F843" t="s">
        <v>10</v>
      </c>
      <c r="G843" t="str">
        <f t="shared" si="48"/>
        <v>Non-Compliant</v>
      </c>
      <c r="H843" t="str">
        <f t="shared" si="49"/>
        <v>40000 - 49999</v>
      </c>
      <c r="I843">
        <f>INDEX(BonusMatrix!$C$3:$G$14, MATCH(C843, BonusMatrix!$B$3:$B$14, 0), MATCH(F843, BonusMatrix!$C$2:$G$2, 0))</f>
        <v>6.0999999999999999E-2</v>
      </c>
      <c r="J843">
        <f t="shared" si="47"/>
        <v>2632.15</v>
      </c>
    </row>
    <row r="844" spans="1:10" x14ac:dyDescent="0.3">
      <c r="A844" t="s">
        <v>817</v>
      </c>
      <c r="B844" t="s">
        <v>7</v>
      </c>
      <c r="C844" t="s">
        <v>8</v>
      </c>
      <c r="D844">
        <v>29590</v>
      </c>
      <c r="E844" t="s">
        <v>18</v>
      </c>
      <c r="F844" t="s">
        <v>14</v>
      </c>
      <c r="G844" t="str">
        <f t="shared" si="48"/>
        <v>Non-Compliant</v>
      </c>
      <c r="H844" t="str">
        <f t="shared" si="49"/>
        <v>20000 - 29999</v>
      </c>
      <c r="I844">
        <f>INDEX(BonusMatrix!$C$3:$G$14, MATCH(C844, BonusMatrix!$B$3:$B$14, 0), MATCH(F844, BonusMatrix!$C$2:$G$2, 0))</f>
        <v>5.0999999999999997E-2</v>
      </c>
      <c r="J844">
        <f t="shared" si="47"/>
        <v>1509.09</v>
      </c>
    </row>
    <row r="845" spans="1:10" x14ac:dyDescent="0.3">
      <c r="A845" t="s">
        <v>818</v>
      </c>
      <c r="B845" t="s">
        <v>12</v>
      </c>
      <c r="C845" t="s">
        <v>49</v>
      </c>
      <c r="D845">
        <v>86240</v>
      </c>
      <c r="E845" t="s">
        <v>9</v>
      </c>
      <c r="F845" t="s">
        <v>25</v>
      </c>
      <c r="G845" t="str">
        <f t="shared" si="48"/>
        <v>Non-Compliant</v>
      </c>
      <c r="H845" t="str">
        <f t="shared" si="49"/>
        <v>80000 - 89999</v>
      </c>
      <c r="I845">
        <f>INDEX(BonusMatrix!$C$3:$G$14, MATCH(C845, BonusMatrix!$B$3:$B$14, 0), MATCH(F845, BonusMatrix!$C$2:$G$2, 0))</f>
        <v>0.02</v>
      </c>
      <c r="J845">
        <f t="shared" si="47"/>
        <v>1724.8</v>
      </c>
    </row>
    <row r="846" spans="1:10" x14ac:dyDescent="0.3">
      <c r="A846" t="s">
        <v>819</v>
      </c>
      <c r="B846" t="s">
        <v>845</v>
      </c>
      <c r="C846" t="s">
        <v>33</v>
      </c>
      <c r="D846">
        <v>36480</v>
      </c>
      <c r="E846" t="s">
        <v>15</v>
      </c>
      <c r="F846" t="s">
        <v>25</v>
      </c>
      <c r="G846" t="str">
        <f t="shared" si="48"/>
        <v>Non-Compliant</v>
      </c>
      <c r="H846" t="str">
        <f t="shared" si="49"/>
        <v>30000 - 39999</v>
      </c>
      <c r="I846">
        <f>INDEX(BonusMatrix!$C$3:$G$14, MATCH(C846, BonusMatrix!$B$3:$B$14, 0), MATCH(F846, BonusMatrix!$C$2:$G$2, 0))</f>
        <v>3.2000000000000001E-2</v>
      </c>
      <c r="J846">
        <f t="shared" si="47"/>
        <v>1167.3600000000001</v>
      </c>
    </row>
    <row r="847" spans="1:10" x14ac:dyDescent="0.3">
      <c r="A847" t="s">
        <v>820</v>
      </c>
      <c r="B847" t="s">
        <v>12</v>
      </c>
      <c r="C847" t="s">
        <v>61</v>
      </c>
      <c r="D847">
        <v>48590</v>
      </c>
      <c r="E847" t="s">
        <v>18</v>
      </c>
      <c r="F847" t="s">
        <v>47</v>
      </c>
      <c r="G847" t="str">
        <f t="shared" si="48"/>
        <v>Non-Compliant</v>
      </c>
      <c r="H847" t="str">
        <f t="shared" si="49"/>
        <v>40000 - 49999</v>
      </c>
      <c r="I847">
        <f>INDEX(BonusMatrix!$C$3:$G$14, MATCH(C847, BonusMatrix!$B$3:$B$14, 0), MATCH(F847, BonusMatrix!$C$2:$G$2, 0))</f>
        <v>5.0000000000000001E-3</v>
      </c>
      <c r="J847">
        <f t="shared" si="47"/>
        <v>242.95000000000002</v>
      </c>
    </row>
    <row r="848" spans="1:10" x14ac:dyDescent="0.3">
      <c r="A848" t="s">
        <v>821</v>
      </c>
      <c r="B848" t="s">
        <v>7</v>
      </c>
      <c r="C848" t="s">
        <v>13</v>
      </c>
      <c r="D848">
        <v>41670</v>
      </c>
      <c r="E848" t="s">
        <v>9</v>
      </c>
      <c r="F848" t="s">
        <v>25</v>
      </c>
      <c r="G848" t="str">
        <f t="shared" si="48"/>
        <v>Non-Compliant</v>
      </c>
      <c r="H848" t="str">
        <f t="shared" si="49"/>
        <v>40000 - 49999</v>
      </c>
      <c r="I848">
        <f>INDEX(BonusMatrix!$C$3:$G$14, MATCH(C848, BonusMatrix!$B$3:$B$14, 0), MATCH(F848, BonusMatrix!$C$2:$G$2, 0))</f>
        <v>3.5000000000000003E-2</v>
      </c>
      <c r="J848">
        <f t="shared" si="47"/>
        <v>1458.45</v>
      </c>
    </row>
    <row r="849" spans="1:10" x14ac:dyDescent="0.3">
      <c r="A849" t="s">
        <v>235</v>
      </c>
      <c r="B849" t="s">
        <v>12</v>
      </c>
      <c r="C849" t="s">
        <v>20</v>
      </c>
      <c r="D849">
        <v>107340</v>
      </c>
      <c r="E849" t="s">
        <v>9</v>
      </c>
      <c r="F849" t="s">
        <v>10</v>
      </c>
      <c r="G849" t="str">
        <f t="shared" si="48"/>
        <v>Compliant</v>
      </c>
      <c r="H849" t="str">
        <f t="shared" si="49"/>
        <v>100000 - 109999</v>
      </c>
      <c r="I849">
        <f>INDEX(BonusMatrix!$C$3:$G$14, MATCH(C849, BonusMatrix!$B$3:$B$14, 0), MATCH(F849, BonusMatrix!$C$2:$G$2, 0))</f>
        <v>7.5999999999999998E-2</v>
      </c>
      <c r="J849">
        <f t="shared" si="47"/>
        <v>8157.84</v>
      </c>
    </row>
    <row r="850" spans="1:10" x14ac:dyDescent="0.3">
      <c r="A850" t="s">
        <v>735</v>
      </c>
      <c r="B850" t="s">
        <v>12</v>
      </c>
      <c r="C850" t="s">
        <v>20</v>
      </c>
      <c r="D850">
        <v>75970</v>
      </c>
      <c r="E850" t="s">
        <v>18</v>
      </c>
      <c r="F850" t="s">
        <v>25</v>
      </c>
      <c r="G850" t="str">
        <f t="shared" si="48"/>
        <v>Non-Compliant</v>
      </c>
      <c r="H850" t="str">
        <f t="shared" si="49"/>
        <v>70000 - 79999</v>
      </c>
      <c r="I850">
        <f>INDEX(BonusMatrix!$C$3:$G$14, MATCH(C850, BonusMatrix!$B$3:$B$14, 0), MATCH(F850, BonusMatrix!$C$2:$G$2, 0))</f>
        <v>2.8000000000000001E-2</v>
      </c>
      <c r="J850">
        <f t="shared" si="47"/>
        <v>2127.16</v>
      </c>
    </row>
    <row r="851" spans="1:10" x14ac:dyDescent="0.3">
      <c r="A851" t="s">
        <v>822</v>
      </c>
      <c r="B851" t="s">
        <v>7</v>
      </c>
      <c r="C851" t="s">
        <v>27</v>
      </c>
      <c r="D851">
        <v>92010</v>
      </c>
      <c r="E851" t="s">
        <v>15</v>
      </c>
      <c r="F851" t="s">
        <v>47</v>
      </c>
      <c r="G851" t="str">
        <f t="shared" si="48"/>
        <v>Compliant</v>
      </c>
      <c r="H851" t="str">
        <f t="shared" si="49"/>
        <v>90000 - 99999</v>
      </c>
      <c r="I851">
        <f>INDEX(BonusMatrix!$C$3:$G$14, MATCH(C851, BonusMatrix!$B$3:$B$14, 0), MATCH(F851, BonusMatrix!$C$2:$G$2, 0))</f>
        <v>5.0000000000000001E-3</v>
      </c>
      <c r="J851">
        <f t="shared" si="47"/>
        <v>460.05</v>
      </c>
    </row>
    <row r="852" spans="1:10" x14ac:dyDescent="0.3">
      <c r="A852" t="s">
        <v>98</v>
      </c>
      <c r="B852" t="s">
        <v>7</v>
      </c>
      <c r="C852" t="s">
        <v>24</v>
      </c>
      <c r="D852">
        <v>69860</v>
      </c>
      <c r="E852" t="s">
        <v>9</v>
      </c>
      <c r="F852" t="s">
        <v>21</v>
      </c>
      <c r="G852" t="str">
        <f t="shared" si="48"/>
        <v>Non-Compliant</v>
      </c>
      <c r="H852" t="str">
        <f t="shared" si="49"/>
        <v>60000 - 69999</v>
      </c>
      <c r="I852">
        <f>INDEX(BonusMatrix!$C$3:$G$14, MATCH(C852, BonusMatrix!$B$3:$B$14, 0), MATCH(F852, BonusMatrix!$C$2:$G$2, 0))</f>
        <v>1.2999999999999999E-2</v>
      </c>
      <c r="J852">
        <f t="shared" si="47"/>
        <v>908.18</v>
      </c>
    </row>
    <row r="853" spans="1:10" x14ac:dyDescent="0.3">
      <c r="A853" t="s">
        <v>823</v>
      </c>
      <c r="B853" t="s">
        <v>12</v>
      </c>
      <c r="C853" t="s">
        <v>38</v>
      </c>
      <c r="D853">
        <v>59560</v>
      </c>
      <c r="E853" t="s">
        <v>18</v>
      </c>
      <c r="F853" t="s">
        <v>10</v>
      </c>
      <c r="G853" t="str">
        <f t="shared" si="48"/>
        <v>Non-Compliant</v>
      </c>
      <c r="H853" t="str">
        <f t="shared" si="49"/>
        <v>50000 - 59999</v>
      </c>
      <c r="I853">
        <f>INDEX(BonusMatrix!$C$3:$G$14, MATCH(C853, BonusMatrix!$B$3:$B$14, 0), MATCH(F853, BonusMatrix!$C$2:$G$2, 0))</f>
        <v>6.3E-2</v>
      </c>
      <c r="J853">
        <f t="shared" si="47"/>
        <v>3752.28</v>
      </c>
    </row>
    <row r="854" spans="1:10" x14ac:dyDescent="0.3">
      <c r="A854" t="s">
        <v>824</v>
      </c>
      <c r="B854" t="s">
        <v>12</v>
      </c>
      <c r="C854" t="s">
        <v>13</v>
      </c>
      <c r="D854">
        <v>114810</v>
      </c>
      <c r="E854" t="s">
        <v>18</v>
      </c>
      <c r="F854" t="s">
        <v>25</v>
      </c>
      <c r="G854" t="str">
        <f t="shared" si="48"/>
        <v>Compliant</v>
      </c>
      <c r="H854" t="str">
        <f t="shared" si="49"/>
        <v>110000 - 119999</v>
      </c>
      <c r="I854">
        <f>INDEX(BonusMatrix!$C$3:$G$14, MATCH(C854, BonusMatrix!$B$3:$B$14, 0), MATCH(F854, BonusMatrix!$C$2:$G$2, 0))</f>
        <v>3.5000000000000003E-2</v>
      </c>
      <c r="J854">
        <f t="shared" si="47"/>
        <v>4018.3500000000004</v>
      </c>
    </row>
    <row r="855" spans="1:10" x14ac:dyDescent="0.3">
      <c r="A855" t="s">
        <v>825</v>
      </c>
      <c r="B855" t="s">
        <v>7</v>
      </c>
      <c r="C855" t="s">
        <v>24</v>
      </c>
      <c r="D855">
        <v>113790</v>
      </c>
      <c r="E855" t="s">
        <v>18</v>
      </c>
      <c r="F855" t="s">
        <v>47</v>
      </c>
      <c r="G855" t="str">
        <f t="shared" si="48"/>
        <v>Compliant</v>
      </c>
      <c r="H855" t="str">
        <f t="shared" si="49"/>
        <v>110000 - 119999</v>
      </c>
      <c r="I855">
        <f>INDEX(BonusMatrix!$C$3:$G$14, MATCH(C855, BonusMatrix!$B$3:$B$14, 0), MATCH(F855, BonusMatrix!$C$2:$G$2, 0))</f>
        <v>5.0000000000000001E-3</v>
      </c>
      <c r="J855">
        <f t="shared" si="47"/>
        <v>568.95000000000005</v>
      </c>
    </row>
    <row r="856" spans="1:10" x14ac:dyDescent="0.3">
      <c r="A856" t="s">
        <v>826</v>
      </c>
      <c r="B856" t="s">
        <v>12</v>
      </c>
      <c r="C856" t="s">
        <v>17</v>
      </c>
      <c r="D856">
        <v>38250</v>
      </c>
      <c r="E856" t="s">
        <v>18</v>
      </c>
      <c r="F856" t="s">
        <v>25</v>
      </c>
      <c r="G856" t="str">
        <f t="shared" si="48"/>
        <v>Non-Compliant</v>
      </c>
      <c r="H856" t="str">
        <f t="shared" si="49"/>
        <v>30000 - 39999</v>
      </c>
      <c r="I856">
        <f>INDEX(BonusMatrix!$C$3:$G$14, MATCH(C856, BonusMatrix!$B$3:$B$14, 0), MATCH(F856, BonusMatrix!$C$2:$G$2, 0))</f>
        <v>2.1000000000000001E-2</v>
      </c>
      <c r="J856">
        <f t="shared" si="47"/>
        <v>803.25</v>
      </c>
    </row>
    <row r="857" spans="1:10" x14ac:dyDescent="0.3">
      <c r="A857" t="s">
        <v>827</v>
      </c>
      <c r="B857" t="s">
        <v>7</v>
      </c>
      <c r="C857" t="s">
        <v>49</v>
      </c>
      <c r="D857">
        <v>99630</v>
      </c>
      <c r="E857" t="s">
        <v>15</v>
      </c>
      <c r="F857" t="s">
        <v>25</v>
      </c>
      <c r="G857" t="str">
        <f t="shared" si="48"/>
        <v>Compliant</v>
      </c>
      <c r="H857" t="str">
        <f t="shared" si="49"/>
        <v>90000 - 99999</v>
      </c>
      <c r="I857">
        <f>INDEX(BonusMatrix!$C$3:$G$14, MATCH(C857, BonusMatrix!$B$3:$B$14, 0), MATCH(F857, BonusMatrix!$C$2:$G$2, 0))</f>
        <v>0.02</v>
      </c>
      <c r="J857">
        <f t="shared" si="47"/>
        <v>1992.6000000000001</v>
      </c>
    </row>
    <row r="858" spans="1:10" x14ac:dyDescent="0.3">
      <c r="A858" t="s">
        <v>828</v>
      </c>
      <c r="B858" t="s">
        <v>12</v>
      </c>
      <c r="C858" t="s">
        <v>33</v>
      </c>
      <c r="D858">
        <v>86340</v>
      </c>
      <c r="E858" t="s">
        <v>15</v>
      </c>
      <c r="F858" t="s">
        <v>21</v>
      </c>
      <c r="G858" t="str">
        <f t="shared" si="48"/>
        <v>Non-Compliant</v>
      </c>
      <c r="H858" t="str">
        <f t="shared" si="49"/>
        <v>80000 - 89999</v>
      </c>
      <c r="I858">
        <f>INDEX(BonusMatrix!$C$3:$G$14, MATCH(C858, BonusMatrix!$B$3:$B$14, 0), MATCH(F858, BonusMatrix!$C$2:$G$2, 0))</f>
        <v>0.01</v>
      </c>
      <c r="J858">
        <f t="shared" si="47"/>
        <v>863.4</v>
      </c>
    </row>
    <row r="859" spans="1:10" x14ac:dyDescent="0.3">
      <c r="A859" t="s">
        <v>829</v>
      </c>
      <c r="B859" t="s">
        <v>845</v>
      </c>
      <c r="C859" t="s">
        <v>8</v>
      </c>
      <c r="D859">
        <v>88590</v>
      </c>
      <c r="E859" t="s">
        <v>15</v>
      </c>
      <c r="F859" t="s">
        <v>25</v>
      </c>
      <c r="G859" t="str">
        <f t="shared" si="48"/>
        <v>Non-Compliant</v>
      </c>
      <c r="H859" t="str">
        <f t="shared" si="49"/>
        <v>80000 - 89999</v>
      </c>
      <c r="I859">
        <f>INDEX(BonusMatrix!$C$3:$G$14, MATCH(C859, BonusMatrix!$B$3:$B$14, 0), MATCH(F859, BonusMatrix!$C$2:$G$2, 0))</f>
        <v>2.1000000000000001E-2</v>
      </c>
      <c r="J859">
        <f t="shared" si="47"/>
        <v>1860.39</v>
      </c>
    </row>
    <row r="860" spans="1:10" x14ac:dyDescent="0.3">
      <c r="A860" t="s">
        <v>830</v>
      </c>
      <c r="B860" t="s">
        <v>7</v>
      </c>
      <c r="C860" t="s">
        <v>20</v>
      </c>
      <c r="D860">
        <v>61100</v>
      </c>
      <c r="E860" t="s">
        <v>18</v>
      </c>
      <c r="F860" t="s">
        <v>25</v>
      </c>
      <c r="G860" t="str">
        <f t="shared" si="48"/>
        <v>Non-Compliant</v>
      </c>
      <c r="H860" t="str">
        <f t="shared" si="49"/>
        <v>60000 - 69999</v>
      </c>
      <c r="I860">
        <f>INDEX(BonusMatrix!$C$3:$G$14, MATCH(C860, BonusMatrix!$B$3:$B$14, 0), MATCH(F860, BonusMatrix!$C$2:$G$2, 0))</f>
        <v>2.8000000000000001E-2</v>
      </c>
      <c r="J860">
        <f t="shared" si="47"/>
        <v>1710.8</v>
      </c>
    </row>
    <row r="861" spans="1:10" x14ac:dyDescent="0.3">
      <c r="A861" t="s">
        <v>831</v>
      </c>
      <c r="B861" t="s">
        <v>7</v>
      </c>
      <c r="C861" t="s">
        <v>33</v>
      </c>
      <c r="D861">
        <v>71240</v>
      </c>
      <c r="E861" t="s">
        <v>15</v>
      </c>
      <c r="F861" t="s">
        <v>25</v>
      </c>
      <c r="G861" t="str">
        <f t="shared" si="48"/>
        <v>Non-Compliant</v>
      </c>
      <c r="H861" t="str">
        <f t="shared" si="49"/>
        <v>70000 - 79999</v>
      </c>
      <c r="I861">
        <f>INDEX(BonusMatrix!$C$3:$G$14, MATCH(C861, BonusMatrix!$B$3:$B$14, 0), MATCH(F861, BonusMatrix!$C$2:$G$2, 0))</f>
        <v>3.2000000000000001E-2</v>
      </c>
      <c r="J861">
        <f t="shared" si="47"/>
        <v>2279.6799999999998</v>
      </c>
    </row>
    <row r="862" spans="1:10" x14ac:dyDescent="0.3">
      <c r="A862" t="s">
        <v>832</v>
      </c>
      <c r="B862" t="s">
        <v>7</v>
      </c>
      <c r="C862" t="s">
        <v>8</v>
      </c>
      <c r="D862">
        <v>114650</v>
      </c>
      <c r="E862" t="s">
        <v>18</v>
      </c>
      <c r="F862" t="s">
        <v>47</v>
      </c>
      <c r="G862" t="str">
        <f t="shared" si="48"/>
        <v>Compliant</v>
      </c>
      <c r="H862" t="str">
        <f t="shared" si="49"/>
        <v>110000 - 119999</v>
      </c>
      <c r="I862">
        <f>INDEX(BonusMatrix!$C$3:$G$14, MATCH(C862, BonusMatrix!$B$3:$B$14, 0), MATCH(F862, BonusMatrix!$C$2:$G$2, 0))</f>
        <v>5.0000000000000001E-3</v>
      </c>
      <c r="J862">
        <f t="shared" si="47"/>
        <v>573.25</v>
      </c>
    </row>
    <row r="863" spans="1:10" x14ac:dyDescent="0.3">
      <c r="A863" t="s">
        <v>54</v>
      </c>
      <c r="B863" t="s">
        <v>12</v>
      </c>
      <c r="C863" t="s">
        <v>8</v>
      </c>
      <c r="D863">
        <v>76210</v>
      </c>
      <c r="E863" t="s">
        <v>18</v>
      </c>
      <c r="F863" t="s">
        <v>14</v>
      </c>
      <c r="G863" t="str">
        <f t="shared" si="48"/>
        <v>Non-Compliant</v>
      </c>
      <c r="H863" t="str">
        <f t="shared" si="49"/>
        <v>70000 - 79999</v>
      </c>
      <c r="I863">
        <f>INDEX(BonusMatrix!$C$3:$G$14, MATCH(C863, BonusMatrix!$B$3:$B$14, 0), MATCH(F863, BonusMatrix!$C$2:$G$2, 0))</f>
        <v>5.0999999999999997E-2</v>
      </c>
      <c r="J863">
        <f t="shared" si="47"/>
        <v>3886.7099999999996</v>
      </c>
    </row>
    <row r="864" spans="1:10" x14ac:dyDescent="0.3">
      <c r="A864" t="s">
        <v>833</v>
      </c>
      <c r="B864" t="s">
        <v>12</v>
      </c>
      <c r="C864" t="s">
        <v>24</v>
      </c>
      <c r="D864">
        <v>76900</v>
      </c>
      <c r="E864" t="s">
        <v>15</v>
      </c>
      <c r="F864" t="s">
        <v>10</v>
      </c>
      <c r="G864" t="str">
        <f t="shared" si="48"/>
        <v>Non-Compliant</v>
      </c>
      <c r="H864" t="str">
        <f t="shared" si="49"/>
        <v>70000 - 79999</v>
      </c>
      <c r="I864">
        <f>INDEX(BonusMatrix!$C$3:$G$14, MATCH(C864, BonusMatrix!$B$3:$B$14, 0), MATCH(F864, BonusMatrix!$C$2:$G$2, 0))</f>
        <v>7.5999999999999998E-2</v>
      </c>
      <c r="J864">
        <f t="shared" si="47"/>
        <v>5844.4</v>
      </c>
    </row>
    <row r="865" spans="1:10" x14ac:dyDescent="0.3">
      <c r="A865" t="s">
        <v>834</v>
      </c>
      <c r="B865" t="s">
        <v>12</v>
      </c>
      <c r="C865" t="s">
        <v>30</v>
      </c>
      <c r="D865">
        <v>116590</v>
      </c>
      <c r="E865" t="s">
        <v>9</v>
      </c>
      <c r="F865" t="s">
        <v>10</v>
      </c>
      <c r="G865" t="str">
        <f t="shared" si="48"/>
        <v>Compliant</v>
      </c>
      <c r="H865" t="str">
        <f t="shared" si="49"/>
        <v>110000 - 119999</v>
      </c>
      <c r="I865">
        <f>INDEX(BonusMatrix!$C$3:$G$14, MATCH(C865, BonusMatrix!$B$3:$B$14, 0), MATCH(F865, BonusMatrix!$C$2:$G$2, 0))</f>
        <v>7.2999999999999995E-2</v>
      </c>
      <c r="J865">
        <f t="shared" si="47"/>
        <v>8511.07</v>
      </c>
    </row>
    <row r="866" spans="1:10" x14ac:dyDescent="0.3">
      <c r="A866" t="s">
        <v>835</v>
      </c>
      <c r="B866" t="s">
        <v>12</v>
      </c>
      <c r="C866" t="s">
        <v>13</v>
      </c>
      <c r="D866">
        <v>78390</v>
      </c>
      <c r="E866" t="s">
        <v>15</v>
      </c>
      <c r="F866" t="s">
        <v>25</v>
      </c>
      <c r="G866" t="str">
        <f t="shared" si="48"/>
        <v>Non-Compliant</v>
      </c>
      <c r="H866" t="str">
        <f t="shared" si="49"/>
        <v>70000 - 79999</v>
      </c>
      <c r="I866">
        <f>INDEX(BonusMatrix!$C$3:$G$14, MATCH(C866, BonusMatrix!$B$3:$B$14, 0), MATCH(F866, BonusMatrix!$C$2:$G$2, 0))</f>
        <v>3.5000000000000003E-2</v>
      </c>
      <c r="J866">
        <f t="shared" si="47"/>
        <v>2743.65</v>
      </c>
    </row>
    <row r="867" spans="1:10" x14ac:dyDescent="0.3">
      <c r="A867" t="s">
        <v>836</v>
      </c>
      <c r="B867" t="s">
        <v>12</v>
      </c>
      <c r="C867" t="s">
        <v>49</v>
      </c>
      <c r="D867">
        <v>103610</v>
      </c>
      <c r="E867" t="s">
        <v>18</v>
      </c>
      <c r="F867" t="s">
        <v>21</v>
      </c>
      <c r="G867" t="str">
        <f t="shared" si="48"/>
        <v>Compliant</v>
      </c>
      <c r="H867" t="str">
        <f t="shared" si="49"/>
        <v>100000 - 109999</v>
      </c>
      <c r="I867">
        <f>INDEX(BonusMatrix!$C$3:$G$14, MATCH(C867, BonusMatrix!$B$3:$B$14, 0), MATCH(F867, BonusMatrix!$C$2:$G$2, 0))</f>
        <v>1.2E-2</v>
      </c>
      <c r="J867">
        <f t="shared" si="47"/>
        <v>1243.32</v>
      </c>
    </row>
    <row r="868" spans="1:10" x14ac:dyDescent="0.3">
      <c r="A868" t="s">
        <v>837</v>
      </c>
      <c r="B868" t="s">
        <v>7</v>
      </c>
      <c r="C868" t="s">
        <v>13</v>
      </c>
      <c r="D868">
        <v>98110</v>
      </c>
      <c r="E868" t="s">
        <v>15</v>
      </c>
      <c r="F868" t="s">
        <v>14</v>
      </c>
      <c r="G868" t="str">
        <f t="shared" si="48"/>
        <v>Compliant</v>
      </c>
      <c r="H868" t="str">
        <f t="shared" si="49"/>
        <v>90000 - 99999</v>
      </c>
      <c r="I868">
        <f>INDEX(BonusMatrix!$C$3:$G$14, MATCH(C868, BonusMatrix!$B$3:$B$14, 0), MATCH(F868, BonusMatrix!$C$2:$G$2, 0))</f>
        <v>4.2999999999999997E-2</v>
      </c>
      <c r="J868">
        <f t="shared" si="47"/>
        <v>4218.7299999999996</v>
      </c>
    </row>
    <row r="869" spans="1:10" x14ac:dyDescent="0.3">
      <c r="A869" t="s">
        <v>608</v>
      </c>
      <c r="B869" t="s">
        <v>7</v>
      </c>
      <c r="C869" t="s">
        <v>33</v>
      </c>
      <c r="D869">
        <v>59810</v>
      </c>
      <c r="E869" t="s">
        <v>9</v>
      </c>
      <c r="F869" t="s">
        <v>14</v>
      </c>
      <c r="G869" t="str">
        <f t="shared" si="48"/>
        <v>Non-Compliant</v>
      </c>
      <c r="H869" t="str">
        <f t="shared" si="49"/>
        <v>50000 - 59999</v>
      </c>
      <c r="I869">
        <f>INDEX(BonusMatrix!$C$3:$G$14, MATCH(C869, BonusMatrix!$B$3:$B$14, 0), MATCH(F869, BonusMatrix!$C$2:$G$2, 0))</f>
        <v>4.1000000000000002E-2</v>
      </c>
      <c r="J869">
        <f t="shared" si="47"/>
        <v>2452.21</v>
      </c>
    </row>
    <row r="870" spans="1:10" x14ac:dyDescent="0.3">
      <c r="A870" t="s">
        <v>838</v>
      </c>
      <c r="B870" t="s">
        <v>845</v>
      </c>
      <c r="C870" t="s">
        <v>38</v>
      </c>
      <c r="D870">
        <v>91310</v>
      </c>
      <c r="E870" t="s">
        <v>18</v>
      </c>
      <c r="F870" t="s">
        <v>25</v>
      </c>
      <c r="G870" t="str">
        <f t="shared" si="48"/>
        <v>Compliant</v>
      </c>
      <c r="H870" t="str">
        <f t="shared" si="49"/>
        <v>90000 - 99999</v>
      </c>
      <c r="I870">
        <f>INDEX(BonusMatrix!$C$3:$G$14, MATCH(C870, BonusMatrix!$B$3:$B$14, 0), MATCH(F870, BonusMatrix!$C$2:$G$2, 0))</f>
        <v>0.04</v>
      </c>
      <c r="J870">
        <f t="shared" si="47"/>
        <v>3652.4</v>
      </c>
    </row>
    <row r="871" spans="1:10" x14ac:dyDescent="0.3">
      <c r="A871" t="s">
        <v>839</v>
      </c>
      <c r="B871" t="s">
        <v>7</v>
      </c>
      <c r="C871" t="s">
        <v>30</v>
      </c>
      <c r="D871">
        <v>71370</v>
      </c>
      <c r="E871" t="s">
        <v>9</v>
      </c>
      <c r="F871" t="s">
        <v>25</v>
      </c>
      <c r="G871" t="str">
        <f t="shared" si="48"/>
        <v>Non-Compliant</v>
      </c>
      <c r="H871" t="str">
        <f t="shared" si="49"/>
        <v>70000 - 79999</v>
      </c>
      <c r="I871">
        <f>INDEX(BonusMatrix!$C$3:$G$14, MATCH(C871, BonusMatrix!$B$3:$B$14, 0), MATCH(F871, BonusMatrix!$C$2:$G$2, 0))</f>
        <v>2.4E-2</v>
      </c>
      <c r="J871">
        <f t="shared" si="47"/>
        <v>1712.88</v>
      </c>
    </row>
    <row r="872" spans="1:10" x14ac:dyDescent="0.3">
      <c r="A872" t="s">
        <v>840</v>
      </c>
      <c r="B872" t="s">
        <v>12</v>
      </c>
      <c r="C872" t="s">
        <v>61</v>
      </c>
      <c r="D872">
        <v>67910</v>
      </c>
      <c r="E872" t="s">
        <v>18</v>
      </c>
      <c r="F872" t="s">
        <v>25</v>
      </c>
      <c r="G872" t="str">
        <f t="shared" si="48"/>
        <v>Non-Compliant</v>
      </c>
      <c r="H872" t="str">
        <f t="shared" si="49"/>
        <v>60000 - 69999</v>
      </c>
      <c r="I872">
        <f>INDEX(BonusMatrix!$C$3:$G$14, MATCH(C872, BonusMatrix!$B$3:$B$14, 0), MATCH(F872, BonusMatrix!$C$2:$G$2, 0))</f>
        <v>3.5000000000000003E-2</v>
      </c>
      <c r="J872">
        <f t="shared" si="47"/>
        <v>2376.8500000000004</v>
      </c>
    </row>
    <row r="873" spans="1:10" x14ac:dyDescent="0.3">
      <c r="A873" t="s">
        <v>841</v>
      </c>
      <c r="B873" t="s">
        <v>12</v>
      </c>
      <c r="C873" t="s">
        <v>20</v>
      </c>
      <c r="D873">
        <v>100370</v>
      </c>
      <c r="E873" t="s">
        <v>15</v>
      </c>
      <c r="F873" t="s">
        <v>25</v>
      </c>
      <c r="G873" t="str">
        <f t="shared" si="48"/>
        <v>Compliant</v>
      </c>
      <c r="H873" t="str">
        <f t="shared" si="49"/>
        <v>100000 - 109999</v>
      </c>
      <c r="I873">
        <f>INDEX(BonusMatrix!$C$3:$G$14, MATCH(C873, BonusMatrix!$B$3:$B$14, 0), MATCH(F873, BonusMatrix!$C$2:$G$2, 0))</f>
        <v>2.8000000000000001E-2</v>
      </c>
      <c r="J873">
        <f t="shared" si="47"/>
        <v>2810.36</v>
      </c>
    </row>
    <row r="874" spans="1:10" x14ac:dyDescent="0.3">
      <c r="A874" t="s">
        <v>842</v>
      </c>
      <c r="B874" t="s">
        <v>12</v>
      </c>
      <c r="C874" t="s">
        <v>30</v>
      </c>
      <c r="D874">
        <v>90240</v>
      </c>
      <c r="E874" t="s">
        <v>15</v>
      </c>
      <c r="F874" t="s">
        <v>21</v>
      </c>
      <c r="G874" t="str">
        <f t="shared" si="48"/>
        <v>Compliant</v>
      </c>
      <c r="H874" t="str">
        <f t="shared" si="49"/>
        <v>90000 - 99999</v>
      </c>
      <c r="I874">
        <f>INDEX(BonusMatrix!$C$3:$G$14, MATCH(C874, BonusMatrix!$B$3:$B$14, 0), MATCH(F874, BonusMatrix!$C$2:$G$2, 0))</f>
        <v>1.7999999999999999E-2</v>
      </c>
      <c r="J874">
        <f t="shared" si="47"/>
        <v>1624.32</v>
      </c>
    </row>
    <row r="875" spans="1:10" x14ac:dyDescent="0.3">
      <c r="A875" t="s">
        <v>843</v>
      </c>
      <c r="B875" t="s">
        <v>12</v>
      </c>
      <c r="C875" t="s">
        <v>13</v>
      </c>
      <c r="D875">
        <v>75870</v>
      </c>
      <c r="E875" t="s">
        <v>18</v>
      </c>
      <c r="F875" t="s">
        <v>25</v>
      </c>
      <c r="G875" t="str">
        <f t="shared" si="48"/>
        <v>Non-Compliant</v>
      </c>
      <c r="H875" t="str">
        <f t="shared" si="49"/>
        <v>70000 - 79999</v>
      </c>
      <c r="I875">
        <f>INDEX(BonusMatrix!$C$3:$G$14, MATCH(C875, BonusMatrix!$B$3:$B$14, 0), MATCH(F875, BonusMatrix!$C$2:$G$2, 0))</f>
        <v>3.5000000000000003E-2</v>
      </c>
      <c r="J875">
        <f t="shared" si="47"/>
        <v>2655.4500000000003</v>
      </c>
    </row>
    <row r="876" spans="1:10" x14ac:dyDescent="0.3">
      <c r="A876" t="s">
        <v>844</v>
      </c>
      <c r="B876" t="s">
        <v>12</v>
      </c>
      <c r="C876" t="s">
        <v>17</v>
      </c>
      <c r="D876">
        <v>32500</v>
      </c>
      <c r="E876" t="s">
        <v>9</v>
      </c>
      <c r="F876" t="s">
        <v>25</v>
      </c>
      <c r="G876" t="str">
        <f t="shared" si="48"/>
        <v>Non-Compliant</v>
      </c>
      <c r="H876" t="str">
        <f t="shared" si="49"/>
        <v>30000 - 39999</v>
      </c>
      <c r="I876">
        <f>INDEX(BonusMatrix!$C$3:$G$14, MATCH(C876, BonusMatrix!$B$3:$B$14, 0), MATCH(F876, BonusMatrix!$C$2:$G$2, 0))</f>
        <v>2.1000000000000001E-2</v>
      </c>
      <c r="J876">
        <f t="shared" si="47"/>
        <v>682.5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C56" zoomScale="53" zoomScaleNormal="85" workbookViewId="0">
      <selection activeCell="B99" sqref="B99"/>
    </sheetView>
  </sheetViews>
  <sheetFormatPr defaultRowHeight="14.4" x14ac:dyDescent="0.3"/>
  <cols>
    <col min="1" max="1" width="27" customWidth="1"/>
    <col min="2" max="2" width="24.44140625" customWidth="1"/>
    <col min="3" max="3" width="20" customWidth="1"/>
    <col min="4" max="4" width="16.109375" customWidth="1"/>
    <col min="5" max="5" width="13.44140625" bestFit="1" customWidth="1"/>
    <col min="6" max="6" width="12.6640625" bestFit="1" customWidth="1"/>
    <col min="7" max="7" width="15.33203125" bestFit="1" customWidth="1"/>
    <col min="11" max="11" width="15.88671875" customWidth="1"/>
    <col min="12" max="12" width="22" customWidth="1"/>
    <col min="13" max="13" width="22.5546875" customWidth="1"/>
    <col min="14" max="14" width="10.33203125" customWidth="1"/>
    <col min="15" max="15" width="8.44140625" customWidth="1"/>
    <col min="16" max="16" width="15.33203125" customWidth="1"/>
    <col min="17" max="22" width="17.109375" customWidth="1"/>
    <col min="23" max="23" width="15.33203125" customWidth="1"/>
    <col min="24" max="26" width="6" customWidth="1"/>
    <col min="27" max="27" width="25" customWidth="1"/>
    <col min="28" max="28" width="16.77734375" customWidth="1"/>
    <col min="29" max="31" width="13.33203125" customWidth="1"/>
    <col min="32" max="617" width="6" customWidth="1"/>
    <col min="618" max="790" width="7" customWidth="1"/>
    <col min="791" max="791" width="11.109375" bestFit="1" customWidth="1"/>
  </cols>
  <sheetData>
    <row r="1" spans="1:21" ht="25.8" x14ac:dyDescent="0.5">
      <c r="A1" s="10" t="s">
        <v>874</v>
      </c>
    </row>
    <row r="4" spans="1:21" ht="23.4" x14ac:dyDescent="0.45">
      <c r="M4" s="13" t="s">
        <v>875</v>
      </c>
    </row>
    <row r="6" spans="1:21" ht="18" x14ac:dyDescent="0.35">
      <c r="B6" s="11" t="s">
        <v>881</v>
      </c>
      <c r="R6" s="11" t="s">
        <v>877</v>
      </c>
    </row>
    <row r="7" spans="1:21" x14ac:dyDescent="0.3">
      <c r="A7" s="1" t="s">
        <v>849</v>
      </c>
      <c r="B7" s="1" t="s">
        <v>848</v>
      </c>
      <c r="Q7" s="1" t="s">
        <v>849</v>
      </c>
      <c r="R7" s="1" t="s">
        <v>848</v>
      </c>
    </row>
    <row r="8" spans="1:21" x14ac:dyDescent="0.3">
      <c r="A8" s="1" t="s">
        <v>846</v>
      </c>
      <c r="B8" t="s">
        <v>12</v>
      </c>
      <c r="C8" t="s">
        <v>7</v>
      </c>
      <c r="D8" t="s">
        <v>845</v>
      </c>
      <c r="E8" t="s">
        <v>847</v>
      </c>
      <c r="Q8" s="1" t="s">
        <v>846</v>
      </c>
      <c r="R8" t="s">
        <v>12</v>
      </c>
      <c r="S8" t="s">
        <v>7</v>
      </c>
      <c r="T8" t="s">
        <v>845</v>
      </c>
      <c r="U8" t="s">
        <v>847</v>
      </c>
    </row>
    <row r="9" spans="1:21" x14ac:dyDescent="0.3">
      <c r="A9" s="2" t="s">
        <v>15</v>
      </c>
      <c r="B9" s="3">
        <v>147</v>
      </c>
      <c r="C9" s="3">
        <v>149</v>
      </c>
      <c r="D9" s="3">
        <v>16</v>
      </c>
      <c r="E9" s="3">
        <v>312</v>
      </c>
      <c r="Q9" s="2" t="s">
        <v>49</v>
      </c>
      <c r="R9" s="3">
        <v>26</v>
      </c>
      <c r="S9" s="3">
        <v>36</v>
      </c>
      <c r="T9" s="3">
        <v>2</v>
      </c>
      <c r="U9" s="3">
        <v>64</v>
      </c>
    </row>
    <row r="10" spans="1:21" x14ac:dyDescent="0.3">
      <c r="A10" s="2" t="s">
        <v>18</v>
      </c>
      <c r="B10" s="3">
        <v>153</v>
      </c>
      <c r="C10" s="3">
        <v>170</v>
      </c>
      <c r="D10" s="3">
        <v>14</v>
      </c>
      <c r="E10" s="3">
        <v>337</v>
      </c>
      <c r="Q10" s="2" t="s">
        <v>30</v>
      </c>
      <c r="R10" s="3">
        <v>38</v>
      </c>
      <c r="S10" s="3">
        <v>33</v>
      </c>
      <c r="T10" s="3">
        <v>3</v>
      </c>
      <c r="U10" s="3">
        <v>74</v>
      </c>
    </row>
    <row r="11" spans="1:21" x14ac:dyDescent="0.3">
      <c r="A11" s="2" t="s">
        <v>9</v>
      </c>
      <c r="B11" s="3">
        <v>106</v>
      </c>
      <c r="C11" s="3">
        <v>112</v>
      </c>
      <c r="D11" s="3">
        <v>8</v>
      </c>
      <c r="E11" s="3">
        <v>226</v>
      </c>
      <c r="Q11" s="2" t="s">
        <v>13</v>
      </c>
      <c r="R11" s="3">
        <v>37</v>
      </c>
      <c r="S11" s="3">
        <v>33</v>
      </c>
      <c r="T11" s="3">
        <v>6</v>
      </c>
      <c r="U11" s="3">
        <v>76</v>
      </c>
    </row>
    <row r="12" spans="1:21" x14ac:dyDescent="0.3">
      <c r="A12" s="2" t="s">
        <v>847</v>
      </c>
      <c r="B12" s="3">
        <v>406</v>
      </c>
      <c r="C12" s="3">
        <v>431</v>
      </c>
      <c r="D12" s="3">
        <v>38</v>
      </c>
      <c r="E12" s="3">
        <v>875</v>
      </c>
      <c r="Q12" s="2" t="s">
        <v>24</v>
      </c>
      <c r="R12" s="3">
        <v>37</v>
      </c>
      <c r="S12" s="3">
        <v>37</v>
      </c>
      <c r="T12" s="3">
        <v>3</v>
      </c>
      <c r="U12" s="3">
        <v>77</v>
      </c>
    </row>
    <row r="13" spans="1:21" x14ac:dyDescent="0.3">
      <c r="Q13" s="2" t="s">
        <v>17</v>
      </c>
      <c r="R13" s="3">
        <v>29</v>
      </c>
      <c r="S13" s="3">
        <v>44</v>
      </c>
      <c r="T13" s="3">
        <v>5</v>
      </c>
      <c r="U13" s="3">
        <v>78</v>
      </c>
    </row>
    <row r="14" spans="1:21" x14ac:dyDescent="0.3">
      <c r="Q14" s="2" t="s">
        <v>61</v>
      </c>
      <c r="R14" s="3">
        <v>29</v>
      </c>
      <c r="S14" s="3">
        <v>33</v>
      </c>
      <c r="T14" s="3">
        <v>1</v>
      </c>
      <c r="U14" s="3">
        <v>63</v>
      </c>
    </row>
    <row r="15" spans="1:21" ht="15.6" x14ac:dyDescent="0.3">
      <c r="A15" s="12" t="s">
        <v>876</v>
      </c>
      <c r="Q15" s="2" t="s">
        <v>33</v>
      </c>
      <c r="R15" s="3">
        <v>37</v>
      </c>
      <c r="S15" s="3">
        <v>44</v>
      </c>
      <c r="T15" s="3">
        <v>1</v>
      </c>
      <c r="U15" s="3">
        <v>82</v>
      </c>
    </row>
    <row r="16" spans="1:21" x14ac:dyDescent="0.3">
      <c r="Q16" s="2" t="s">
        <v>46</v>
      </c>
      <c r="R16" s="3">
        <v>36</v>
      </c>
      <c r="S16" s="3">
        <v>28</v>
      </c>
      <c r="T16" s="3">
        <v>5</v>
      </c>
      <c r="U16" s="3">
        <v>69</v>
      </c>
    </row>
    <row r="17" spans="1:21" x14ac:dyDescent="0.3">
      <c r="A17" s="14" t="s">
        <v>878</v>
      </c>
      <c r="Q17" s="2" t="s">
        <v>8</v>
      </c>
      <c r="R17" s="3">
        <v>34</v>
      </c>
      <c r="S17" s="3">
        <v>39</v>
      </c>
      <c r="T17" s="3">
        <v>4</v>
      </c>
      <c r="U17" s="3">
        <v>77</v>
      </c>
    </row>
    <row r="18" spans="1:21" x14ac:dyDescent="0.3">
      <c r="A18" s="6" t="s">
        <v>890</v>
      </c>
      <c r="Q18" s="2" t="s">
        <v>27</v>
      </c>
      <c r="R18" s="3">
        <v>37</v>
      </c>
      <c r="S18" s="3">
        <v>34</v>
      </c>
      <c r="T18" s="3">
        <v>2</v>
      </c>
      <c r="U18" s="3">
        <v>73</v>
      </c>
    </row>
    <row r="19" spans="1:21" x14ac:dyDescent="0.3">
      <c r="A19" s="6" t="s">
        <v>893</v>
      </c>
      <c r="Q19" s="2" t="s">
        <v>20</v>
      </c>
      <c r="R19" s="3">
        <v>34</v>
      </c>
      <c r="S19" s="3">
        <v>37</v>
      </c>
      <c r="T19" s="3">
        <v>3</v>
      </c>
      <c r="U19" s="3">
        <v>74</v>
      </c>
    </row>
    <row r="20" spans="1:21" x14ac:dyDescent="0.3">
      <c r="A20" s="6" t="s">
        <v>892</v>
      </c>
      <c r="Q20" s="2" t="s">
        <v>38</v>
      </c>
      <c r="R20" s="3">
        <v>32</v>
      </c>
      <c r="S20" s="3">
        <v>33</v>
      </c>
      <c r="T20" s="3">
        <v>3</v>
      </c>
      <c r="U20" s="3">
        <v>68</v>
      </c>
    </row>
    <row r="21" spans="1:21" x14ac:dyDescent="0.3">
      <c r="A21" s="6" t="s">
        <v>891</v>
      </c>
      <c r="Q21" s="2" t="s">
        <v>847</v>
      </c>
      <c r="R21" s="3">
        <v>406</v>
      </c>
      <c r="S21" s="3">
        <v>431</v>
      </c>
      <c r="T21" s="3">
        <v>38</v>
      </c>
      <c r="U21" s="3">
        <v>875</v>
      </c>
    </row>
    <row r="22" spans="1:21" x14ac:dyDescent="0.3">
      <c r="A22" t="s">
        <v>894</v>
      </c>
    </row>
    <row r="27" spans="1:21" ht="23.4" x14ac:dyDescent="0.45">
      <c r="M27" s="13" t="s">
        <v>879</v>
      </c>
    </row>
    <row r="29" spans="1:21" x14ac:dyDescent="0.3">
      <c r="A29" s="1" t="s">
        <v>851</v>
      </c>
      <c r="B29" s="1" t="s">
        <v>848</v>
      </c>
    </row>
    <row r="30" spans="1:21" x14ac:dyDescent="0.3">
      <c r="A30" s="1" t="s">
        <v>846</v>
      </c>
      <c r="B30" t="s">
        <v>25</v>
      </c>
      <c r="C30" t="s">
        <v>14</v>
      </c>
      <c r="D30" t="s">
        <v>21</v>
      </c>
      <c r="E30" t="s">
        <v>10</v>
      </c>
      <c r="F30" t="s">
        <v>47</v>
      </c>
      <c r="G30" t="s">
        <v>847</v>
      </c>
    </row>
    <row r="31" spans="1:21" x14ac:dyDescent="0.3">
      <c r="A31" s="2" t="s">
        <v>12</v>
      </c>
      <c r="B31" s="3">
        <v>190</v>
      </c>
      <c r="C31" s="3">
        <v>89</v>
      </c>
      <c r="D31" s="3">
        <v>58</v>
      </c>
      <c r="E31" s="3">
        <v>49</v>
      </c>
      <c r="F31" s="3">
        <v>20</v>
      </c>
      <c r="G31" s="3">
        <v>406</v>
      </c>
    </row>
    <row r="32" spans="1:21" x14ac:dyDescent="0.3">
      <c r="A32" s="2" t="s">
        <v>7</v>
      </c>
      <c r="B32" s="3">
        <v>212</v>
      </c>
      <c r="C32" s="3">
        <v>82</v>
      </c>
      <c r="D32" s="3">
        <v>70</v>
      </c>
      <c r="E32" s="3">
        <v>36</v>
      </c>
      <c r="F32" s="3">
        <v>31</v>
      </c>
      <c r="G32" s="3">
        <v>431</v>
      </c>
    </row>
    <row r="33" spans="1:12" x14ac:dyDescent="0.3">
      <c r="A33" s="2" t="s">
        <v>845</v>
      </c>
      <c r="B33" s="3">
        <v>18</v>
      </c>
      <c r="C33" s="3">
        <v>9</v>
      </c>
      <c r="D33" s="3">
        <v>3</v>
      </c>
      <c r="E33" s="3">
        <v>5</v>
      </c>
      <c r="F33" s="3">
        <v>3</v>
      </c>
      <c r="G33" s="3">
        <v>38</v>
      </c>
    </row>
    <row r="34" spans="1:12" x14ac:dyDescent="0.3">
      <c r="A34" s="2" t="s">
        <v>847</v>
      </c>
      <c r="B34" s="3">
        <v>420</v>
      </c>
      <c r="C34" s="3">
        <v>180</v>
      </c>
      <c r="D34" s="3">
        <v>131</v>
      </c>
      <c r="E34" s="3">
        <v>90</v>
      </c>
      <c r="F34" s="3">
        <v>54</v>
      </c>
      <c r="G34" s="3">
        <v>875</v>
      </c>
    </row>
    <row r="37" spans="1:12" ht="15.6" x14ac:dyDescent="0.3">
      <c r="A37" s="12" t="s">
        <v>876</v>
      </c>
    </row>
    <row r="38" spans="1:12" x14ac:dyDescent="0.3">
      <c r="A38" s="6" t="s">
        <v>897</v>
      </c>
    </row>
    <row r="39" spans="1:12" x14ac:dyDescent="0.3">
      <c r="A39" t="s">
        <v>896</v>
      </c>
    </row>
    <row r="40" spans="1:12" x14ac:dyDescent="0.3">
      <c r="A40" t="s">
        <v>895</v>
      </c>
    </row>
    <row r="42" spans="1:12" x14ac:dyDescent="0.3">
      <c r="A42" t="s">
        <v>898</v>
      </c>
    </row>
    <row r="47" spans="1:12" ht="23.4" x14ac:dyDescent="0.45">
      <c r="L47" s="13" t="s">
        <v>882</v>
      </c>
    </row>
    <row r="49" spans="1:32" ht="18" x14ac:dyDescent="0.35">
      <c r="B49" s="11" t="s">
        <v>880</v>
      </c>
      <c r="L49" s="11" t="s">
        <v>881</v>
      </c>
      <c r="AC49" s="11" t="s">
        <v>877</v>
      </c>
    </row>
    <row r="50" spans="1:32" x14ac:dyDescent="0.3">
      <c r="A50" s="1" t="s">
        <v>846</v>
      </c>
      <c r="B50" t="s">
        <v>852</v>
      </c>
      <c r="K50" s="1" t="s">
        <v>852</v>
      </c>
      <c r="L50" s="1" t="s">
        <v>848</v>
      </c>
      <c r="AA50" s="1" t="s">
        <v>852</v>
      </c>
      <c r="AB50" s="1" t="s">
        <v>848</v>
      </c>
    </row>
    <row r="51" spans="1:32" x14ac:dyDescent="0.3">
      <c r="A51" s="2" t="s">
        <v>12</v>
      </c>
      <c r="B51" s="3">
        <v>72246.206896551725</v>
      </c>
      <c r="K51" s="1" t="s">
        <v>846</v>
      </c>
      <c r="L51" t="s">
        <v>12</v>
      </c>
      <c r="M51" t="s">
        <v>7</v>
      </c>
      <c r="N51" t="s">
        <v>845</v>
      </c>
      <c r="O51" t="s">
        <v>847</v>
      </c>
      <c r="P51" t="s">
        <v>883</v>
      </c>
      <c r="AA51" s="1" t="s">
        <v>846</v>
      </c>
      <c r="AB51" t="s">
        <v>12</v>
      </c>
      <c r="AC51" t="s">
        <v>7</v>
      </c>
      <c r="AD51" t="s">
        <v>845</v>
      </c>
      <c r="AE51" t="s">
        <v>847</v>
      </c>
      <c r="AF51" t="s">
        <v>883</v>
      </c>
    </row>
    <row r="52" spans="1:32" x14ac:dyDescent="0.3">
      <c r="A52" s="2" t="s">
        <v>7</v>
      </c>
      <c r="B52" s="3">
        <v>74460.672853828306</v>
      </c>
      <c r="K52" s="2" t="s">
        <v>15</v>
      </c>
      <c r="L52" s="3">
        <v>70999.251700680266</v>
      </c>
      <c r="M52" s="3">
        <v>73199.731543624162</v>
      </c>
      <c r="N52" s="3">
        <v>76142.5</v>
      </c>
      <c r="O52" s="3">
        <v>72313.878205128203</v>
      </c>
      <c r="P52">
        <f>M52-L52</f>
        <v>2200.4798429438961</v>
      </c>
      <c r="AA52" s="2" t="s">
        <v>49</v>
      </c>
      <c r="AB52" s="3">
        <v>71535</v>
      </c>
      <c r="AC52" s="3">
        <v>78736.944444444438</v>
      </c>
      <c r="AD52" s="3">
        <v>102560</v>
      </c>
      <c r="AE52" s="3">
        <v>76555.625</v>
      </c>
      <c r="AF52">
        <f>AC52-AB52</f>
        <v>7201.944444444438</v>
      </c>
    </row>
    <row r="53" spans="1:32" x14ac:dyDescent="0.3">
      <c r="A53" s="2" t="s">
        <v>845</v>
      </c>
      <c r="B53" s="3">
        <v>79320</v>
      </c>
      <c r="K53" s="2" t="s">
        <v>18</v>
      </c>
      <c r="L53" s="3">
        <v>72443.856209150326</v>
      </c>
      <c r="M53" s="3">
        <v>74079.588235294112</v>
      </c>
      <c r="N53" s="3">
        <v>78642.857142857145</v>
      </c>
      <c r="O53" s="3">
        <v>73526.528189910983</v>
      </c>
      <c r="P53">
        <f t="shared" ref="P53:P55" si="0">M53-L53</f>
        <v>1635.7320261437853</v>
      </c>
      <c r="AA53" s="2" t="s">
        <v>30</v>
      </c>
      <c r="AB53" s="3">
        <v>74113.68421052632</v>
      </c>
      <c r="AC53" s="3">
        <v>83706.363636363632</v>
      </c>
      <c r="AD53" s="3">
        <v>49956.666666666664</v>
      </c>
      <c r="AE53" s="3">
        <v>77412.16216216216</v>
      </c>
      <c r="AF53">
        <f>AC53-AB53</f>
        <v>9592.679425837312</v>
      </c>
    </row>
    <row r="54" spans="1:32" x14ac:dyDescent="0.3">
      <c r="A54" s="2" t="s">
        <v>847</v>
      </c>
      <c r="B54" s="3">
        <v>73644.194285714286</v>
      </c>
      <c r="K54" s="2" t="s">
        <v>9</v>
      </c>
      <c r="L54" s="3">
        <v>73690.188679245286</v>
      </c>
      <c r="M54" s="3">
        <v>76716.607142857145</v>
      </c>
      <c r="N54" s="3">
        <v>86860</v>
      </c>
      <c r="O54" s="3">
        <v>75656.194690265489</v>
      </c>
      <c r="P54">
        <f t="shared" si="0"/>
        <v>3026.4184636118589</v>
      </c>
      <c r="AA54" s="2" t="s">
        <v>13</v>
      </c>
      <c r="AB54" s="3">
        <v>76457.027027027027</v>
      </c>
      <c r="AC54" s="3">
        <v>67605.454545454544</v>
      </c>
      <c r="AD54" s="3">
        <v>76690</v>
      </c>
      <c r="AE54" s="3">
        <v>72631.973684210519</v>
      </c>
      <c r="AF54">
        <f t="shared" ref="AF53:AF64" si="1">AC54-AB54</f>
        <v>-8851.5724815724825</v>
      </c>
    </row>
    <row r="55" spans="1:32" x14ac:dyDescent="0.3">
      <c r="K55" s="2" t="s">
        <v>847</v>
      </c>
      <c r="L55" s="3">
        <v>72246.206896551725</v>
      </c>
      <c r="M55" s="3">
        <v>74460.672853828306</v>
      </c>
      <c r="N55" s="3">
        <v>79320</v>
      </c>
      <c r="O55" s="3">
        <v>73644.194285714286</v>
      </c>
      <c r="P55">
        <f t="shared" si="0"/>
        <v>2214.4659572765813</v>
      </c>
      <c r="AA55" s="2" t="s">
        <v>24</v>
      </c>
      <c r="AB55" s="3">
        <v>67321.621621621627</v>
      </c>
      <c r="AC55" s="3">
        <v>72867.027027027027</v>
      </c>
      <c r="AD55" s="3">
        <v>94283.333333333328</v>
      </c>
      <c r="AE55" s="3">
        <v>71036.753246753244</v>
      </c>
      <c r="AF55">
        <f t="shared" si="1"/>
        <v>5545.4054054053995</v>
      </c>
    </row>
    <row r="56" spans="1:32" x14ac:dyDescent="0.3">
      <c r="B56">
        <f>B52-B51</f>
        <v>2214.4659572765813</v>
      </c>
      <c r="AA56" s="2" t="s">
        <v>17</v>
      </c>
      <c r="AB56" s="3">
        <v>68659.655172413797</v>
      </c>
      <c r="AC56" s="3">
        <v>71978.181818181823</v>
      </c>
      <c r="AD56" s="3">
        <v>76774</v>
      </c>
      <c r="AE56" s="3">
        <v>71051.794871794875</v>
      </c>
      <c r="AF56">
        <f t="shared" si="1"/>
        <v>3318.5266457680264</v>
      </c>
    </row>
    <row r="57" spans="1:32" x14ac:dyDescent="0.3">
      <c r="AA57" s="2" t="s">
        <v>61</v>
      </c>
      <c r="AB57" s="3">
        <v>76443.448275862072</v>
      </c>
      <c r="AC57" s="3">
        <v>73701.818181818177</v>
      </c>
      <c r="AD57" s="3">
        <v>105870</v>
      </c>
      <c r="AE57" s="3">
        <v>75474.444444444438</v>
      </c>
      <c r="AF57">
        <f t="shared" si="1"/>
        <v>-2741.630094043896</v>
      </c>
    </row>
    <row r="58" spans="1:32" x14ac:dyDescent="0.3">
      <c r="AA58" s="2" t="s">
        <v>33</v>
      </c>
      <c r="AB58" s="3">
        <v>71493.783783783787</v>
      </c>
      <c r="AC58" s="3">
        <v>74030.681818181823</v>
      </c>
      <c r="AD58" s="3">
        <v>36480</v>
      </c>
      <c r="AE58" s="3">
        <v>72428.048780487807</v>
      </c>
      <c r="AF58">
        <f t="shared" si="1"/>
        <v>2536.8980343980365</v>
      </c>
    </row>
    <row r="59" spans="1:32" x14ac:dyDescent="0.3">
      <c r="AA59" s="2" t="s">
        <v>46</v>
      </c>
      <c r="AB59" s="3">
        <v>65053.888888888891</v>
      </c>
      <c r="AC59" s="3">
        <v>70678.928571428565</v>
      </c>
      <c r="AD59" s="3">
        <v>78614</v>
      </c>
      <c r="AE59" s="3">
        <v>68319.130434782608</v>
      </c>
      <c r="AF59">
        <f t="shared" si="1"/>
        <v>5625.0396825396747</v>
      </c>
    </row>
    <row r="60" spans="1:32" ht="18" x14ac:dyDescent="0.3">
      <c r="J60" s="12" t="s">
        <v>876</v>
      </c>
      <c r="K60" s="4" t="s">
        <v>853</v>
      </c>
      <c r="AA60" s="2" t="s">
        <v>8</v>
      </c>
      <c r="AB60" s="3">
        <v>70496.176470588238</v>
      </c>
      <c r="AC60" s="3">
        <v>72341.794871794875</v>
      </c>
      <c r="AD60" s="3">
        <v>89125</v>
      </c>
      <c r="AE60" s="3">
        <v>72398.7012987013</v>
      </c>
      <c r="AF60">
        <f t="shared" si="1"/>
        <v>1845.6184012066369</v>
      </c>
    </row>
    <row r="61" spans="1:32" x14ac:dyDescent="0.3">
      <c r="F61">
        <f>Dashboard!AF5</f>
        <v>0</v>
      </c>
      <c r="K61" s="5"/>
      <c r="AA61" s="2" t="s">
        <v>27</v>
      </c>
      <c r="AB61" s="3">
        <v>73396.486486486479</v>
      </c>
      <c r="AC61" s="3">
        <v>80130.588235294112</v>
      </c>
      <c r="AD61" s="3">
        <v>64375</v>
      </c>
      <c r="AE61" s="3">
        <v>76285.753424657538</v>
      </c>
      <c r="AF61">
        <f t="shared" si="1"/>
        <v>6734.1017488076322</v>
      </c>
    </row>
    <row r="62" spans="1:32" x14ac:dyDescent="0.3">
      <c r="K62" s="5" t="s">
        <v>884</v>
      </c>
      <c r="AA62" s="2" t="s">
        <v>20</v>
      </c>
      <c r="AB62" s="3">
        <v>72821.76470588235</v>
      </c>
      <c r="AC62" s="3">
        <v>73400.540540540547</v>
      </c>
      <c r="AD62" s="3">
        <v>85603.333333333328</v>
      </c>
      <c r="AE62" s="3">
        <v>73629.32432432432</v>
      </c>
      <c r="AF62">
        <f t="shared" si="1"/>
        <v>578.77583465819771</v>
      </c>
    </row>
    <row r="63" spans="1:32" x14ac:dyDescent="0.3">
      <c r="K63" s="5"/>
      <c r="AA63" s="2" t="s">
        <v>38</v>
      </c>
      <c r="AB63" s="3">
        <v>79757.5</v>
      </c>
      <c r="AC63" s="3">
        <v>74893.939393939392</v>
      </c>
      <c r="AD63" s="3">
        <v>84943.333333333328</v>
      </c>
      <c r="AE63" s="3">
        <v>77626.029411764699</v>
      </c>
      <c r="AF63">
        <f t="shared" si="1"/>
        <v>-4863.5606060606078</v>
      </c>
    </row>
    <row r="64" spans="1:32" x14ac:dyDescent="0.3">
      <c r="K64" s="5" t="s">
        <v>886</v>
      </c>
      <c r="AA64" s="2" t="s">
        <v>847</v>
      </c>
      <c r="AB64" s="3">
        <v>72246.206896551725</v>
      </c>
      <c r="AC64" s="3">
        <v>74460.672853828306</v>
      </c>
      <c r="AD64" s="3">
        <v>79320</v>
      </c>
      <c r="AE64" s="3">
        <v>73644.194285714286</v>
      </c>
      <c r="AF64">
        <f t="shared" si="1"/>
        <v>2214.4659572765813</v>
      </c>
    </row>
    <row r="65" spans="1:16" x14ac:dyDescent="0.3">
      <c r="K65" s="5"/>
    </row>
    <row r="66" spans="1:16" x14ac:dyDescent="0.3">
      <c r="K66" s="5" t="s">
        <v>885</v>
      </c>
    </row>
    <row r="70" spans="1:16" ht="23.4" x14ac:dyDescent="0.45">
      <c r="L70" s="13" t="s">
        <v>887</v>
      </c>
    </row>
    <row r="71" spans="1:16" ht="18" x14ac:dyDescent="0.35">
      <c r="B71" s="11" t="s">
        <v>888</v>
      </c>
      <c r="L71" s="11"/>
    </row>
    <row r="72" spans="1:16" ht="18" x14ac:dyDescent="0.35">
      <c r="A72" s="1" t="s">
        <v>857</v>
      </c>
      <c r="B72" s="1" t="s">
        <v>848</v>
      </c>
      <c r="L72" s="11" t="s">
        <v>889</v>
      </c>
    </row>
    <row r="73" spans="1:16" x14ac:dyDescent="0.3">
      <c r="A73" s="1" t="s">
        <v>846</v>
      </c>
      <c r="B73" t="s">
        <v>855</v>
      </c>
      <c r="C73" t="s">
        <v>856</v>
      </c>
      <c r="D73" t="s">
        <v>847</v>
      </c>
      <c r="L73" s="1" t="s">
        <v>850</v>
      </c>
      <c r="M73" s="1" t="s">
        <v>848</v>
      </c>
    </row>
    <row r="74" spans="1:16" x14ac:dyDescent="0.3">
      <c r="A74" s="2" t="s">
        <v>15</v>
      </c>
      <c r="B74" s="3">
        <v>92</v>
      </c>
      <c r="C74" s="3">
        <v>220</v>
      </c>
      <c r="D74" s="3">
        <v>312</v>
      </c>
      <c r="L74" s="1" t="s">
        <v>846</v>
      </c>
      <c r="M74" t="s">
        <v>15</v>
      </c>
      <c r="N74" t="s">
        <v>18</v>
      </c>
      <c r="O74" t="s">
        <v>9</v>
      </c>
      <c r="P74" t="s">
        <v>847</v>
      </c>
    </row>
    <row r="75" spans="1:16" x14ac:dyDescent="0.3">
      <c r="A75" s="2" t="s">
        <v>18</v>
      </c>
      <c r="B75" s="3">
        <v>102</v>
      </c>
      <c r="C75" s="3">
        <v>235</v>
      </c>
      <c r="D75" s="3">
        <v>337</v>
      </c>
      <c r="L75" s="2" t="s">
        <v>859</v>
      </c>
      <c r="M75" s="3">
        <v>38</v>
      </c>
      <c r="N75" s="3">
        <v>38</v>
      </c>
      <c r="O75" s="3">
        <v>24</v>
      </c>
      <c r="P75" s="3">
        <v>100</v>
      </c>
    </row>
    <row r="76" spans="1:16" x14ac:dyDescent="0.3">
      <c r="A76" s="2" t="s">
        <v>9</v>
      </c>
      <c r="B76" s="3">
        <v>74</v>
      </c>
      <c r="C76" s="3">
        <v>152</v>
      </c>
      <c r="D76" s="3">
        <v>226</v>
      </c>
      <c r="L76" s="2" t="s">
        <v>860</v>
      </c>
      <c r="M76" s="3">
        <v>26</v>
      </c>
      <c r="N76" s="3">
        <v>35</v>
      </c>
      <c r="O76" s="3">
        <v>26</v>
      </c>
      <c r="P76" s="3">
        <v>87</v>
      </c>
    </row>
    <row r="77" spans="1:16" x14ac:dyDescent="0.3">
      <c r="A77" s="2" t="s">
        <v>847</v>
      </c>
      <c r="B77" s="3">
        <v>268</v>
      </c>
      <c r="C77" s="3">
        <v>607</v>
      </c>
      <c r="D77" s="3">
        <v>875</v>
      </c>
      <c r="L77" s="2" t="s">
        <v>861</v>
      </c>
      <c r="M77" s="3">
        <v>7</v>
      </c>
      <c r="N77" s="3">
        <v>11</v>
      </c>
      <c r="O77" s="3">
        <v>5</v>
      </c>
      <c r="P77" s="3">
        <v>23</v>
      </c>
    </row>
    <row r="78" spans="1:16" x14ac:dyDescent="0.3">
      <c r="L78" s="2" t="s">
        <v>862</v>
      </c>
      <c r="M78" s="3">
        <v>35</v>
      </c>
      <c r="N78" s="3">
        <v>39</v>
      </c>
      <c r="O78" s="3">
        <v>20</v>
      </c>
      <c r="P78" s="3">
        <v>94</v>
      </c>
    </row>
    <row r="79" spans="1:16" x14ac:dyDescent="0.3">
      <c r="L79" s="2" t="s">
        <v>863</v>
      </c>
      <c r="M79" s="3">
        <v>41</v>
      </c>
      <c r="N79" s="3">
        <v>31</v>
      </c>
      <c r="O79" s="3">
        <v>27</v>
      </c>
      <c r="P79" s="3">
        <v>99</v>
      </c>
    </row>
    <row r="80" spans="1:16" x14ac:dyDescent="0.3">
      <c r="L80" s="2" t="s">
        <v>864</v>
      </c>
      <c r="M80" s="3">
        <v>35</v>
      </c>
      <c r="N80" s="3">
        <v>39</v>
      </c>
      <c r="O80" s="3">
        <v>17</v>
      </c>
      <c r="P80" s="3">
        <v>91</v>
      </c>
    </row>
    <row r="81" spans="1:16" ht="15.6" x14ac:dyDescent="0.3">
      <c r="A81" s="12" t="s">
        <v>876</v>
      </c>
      <c r="L81" s="2" t="s">
        <v>865</v>
      </c>
      <c r="M81" s="3">
        <v>34</v>
      </c>
      <c r="N81" s="3">
        <v>32</v>
      </c>
      <c r="O81" s="3">
        <v>24</v>
      </c>
      <c r="P81" s="3">
        <v>90</v>
      </c>
    </row>
    <row r="82" spans="1:16" x14ac:dyDescent="0.3">
      <c r="A82" t="s">
        <v>899</v>
      </c>
      <c r="L82" s="2" t="s">
        <v>866</v>
      </c>
      <c r="M82" s="3">
        <v>32</v>
      </c>
      <c r="N82" s="3">
        <v>46</v>
      </c>
      <c r="O82" s="3">
        <v>33</v>
      </c>
      <c r="P82" s="3">
        <v>111</v>
      </c>
    </row>
    <row r="83" spans="1:16" x14ac:dyDescent="0.3">
      <c r="L83" s="2" t="s">
        <v>867</v>
      </c>
      <c r="M83" s="3">
        <v>36</v>
      </c>
      <c r="N83" s="3">
        <v>37</v>
      </c>
      <c r="O83" s="3">
        <v>26</v>
      </c>
      <c r="P83" s="3">
        <v>99</v>
      </c>
    </row>
    <row r="84" spans="1:16" x14ac:dyDescent="0.3">
      <c r="A84" t="s">
        <v>900</v>
      </c>
      <c r="L84" s="2" t="s">
        <v>868</v>
      </c>
      <c r="M84" s="3">
        <v>28</v>
      </c>
      <c r="N84" s="3">
        <v>29</v>
      </c>
      <c r="O84" s="3">
        <v>24</v>
      </c>
      <c r="P84" s="3">
        <v>81</v>
      </c>
    </row>
    <row r="85" spans="1:16" x14ac:dyDescent="0.3">
      <c r="L85" s="2" t="s">
        <v>847</v>
      </c>
      <c r="M85" s="3">
        <v>312</v>
      </c>
      <c r="N85" s="3">
        <v>337</v>
      </c>
      <c r="O85" s="3">
        <v>226</v>
      </c>
      <c r="P85" s="3">
        <v>875</v>
      </c>
    </row>
    <row r="88" spans="1:16" x14ac:dyDescent="0.3">
      <c r="A88" t="s">
        <v>901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BonusMatrix</vt:lpstr>
      <vt:lpstr>Case 5</vt:lpstr>
      <vt:lpstr>Palmoria Group emp-data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Praise</dc:creator>
  <cp:lastModifiedBy>Priscilla Isaac</cp:lastModifiedBy>
  <dcterms:created xsi:type="dcterms:W3CDTF">2025-06-26T16:33:04Z</dcterms:created>
  <dcterms:modified xsi:type="dcterms:W3CDTF">2025-06-27T12:54:26Z</dcterms:modified>
</cp:coreProperties>
</file>