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ba47505869c46/Desktop/data analysis assignment/"/>
    </mc:Choice>
  </mc:AlternateContent>
  <xr:revisionPtr revIDLastSave="48" documentId="13_ncr:1_{F0D6A8AE-74BE-426D-BD86-D8AD3D47E43E}" xr6:coauthVersionLast="47" xr6:coauthVersionMax="47" xr10:uidLastSave="{37678D58-2C58-466C-B632-53AAAC888BC1}"/>
  <bookViews>
    <workbookView xWindow="-108" yWindow="-108" windowWidth="23256" windowHeight="12456" xr2:uid="{EC72AC8B-707A-4CFE-87E6-3A8D27A5005D}"/>
  </bookViews>
  <sheets>
    <sheet name="Tax invoice" sheetId="4" r:id="rId1"/>
    <sheet name="Product" sheetId="1" r:id="rId2"/>
    <sheet name="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4" l="1"/>
  <c r="E21" i="4" a="1"/>
  <c r="E21" i="4" s="1"/>
  <c r="E20" i="4"/>
  <c r="E19" i="4"/>
  <c r="E9" i="4"/>
  <c r="E10" i="4"/>
  <c r="E11" i="4"/>
  <c r="E8" i="4"/>
  <c r="D9" i="4"/>
  <c r="D10" i="4"/>
  <c r="D11" i="4"/>
  <c r="D8" i="4"/>
  <c r="A9" i="4"/>
  <c r="A10" i="4"/>
  <c r="A11" i="4"/>
  <c r="A8" i="4"/>
  <c r="D4" i="4"/>
  <c r="B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<sst xmlns="http://schemas.openxmlformats.org/spreadsheetml/2006/main" count="76" uniqueCount="57">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</sst>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##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164" fontId="8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sheetPr codeName="Sheet1"/>
  <dimension ref="A1:JD23"/>
  <sheetViews>
    <sheetView showGridLines="0" tabSelected="1" zoomScale="115" zoomScaleNormal="115" workbookViewId="0">
      <selection activeCell="B4" sqref="B4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50" t="s">
        <v>10</v>
      </c>
      <c r="B1" s="50"/>
      <c r="C1" s="50"/>
      <c r="D1" s="50"/>
      <c r="E1" s="50"/>
    </row>
    <row r="2" spans="1:263" ht="20.399999999999999" x14ac:dyDescent="0.35">
      <c r="A2" s="51" t="s">
        <v>44</v>
      </c>
      <c r="B2" s="51"/>
      <c r="C2" s="51"/>
      <c r="D2" s="51"/>
      <c r="E2" s="51"/>
    </row>
    <row r="3" spans="1:263" x14ac:dyDescent="0.25">
      <c r="A3" s="52" t="s">
        <v>45</v>
      </c>
      <c r="B3" s="52"/>
      <c r="C3" s="52"/>
      <c r="D3" s="52"/>
      <c r="E3" s="52"/>
    </row>
    <row r="4" spans="1:263" x14ac:dyDescent="0.25">
      <c r="A4" s="20" t="s">
        <v>11</v>
      </c>
      <c r="B4" s="59">
        <v>1</v>
      </c>
      <c r="C4" s="17" t="s">
        <v>4</v>
      </c>
      <c r="D4" s="53" t="str">
        <f>IFERROR(VLOOKUP(B6,Customers!A2:C13,3,0),"")</f>
        <v>La Coruna, Spain</v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</row>
    <row r="5" spans="1:263" ht="13.2" customHeight="1" x14ac:dyDescent="0.25">
      <c r="A5" s="14" t="s">
        <v>12</v>
      </c>
      <c r="B5" s="16">
        <f ca="1">TODAY()</f>
        <v>45358</v>
      </c>
      <c r="C5" s="18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</row>
    <row r="6" spans="1:263" x14ac:dyDescent="0.25">
      <c r="A6" s="14" t="s">
        <v>2</v>
      </c>
      <c r="B6" s="15" t="s">
        <v>7</v>
      </c>
      <c r="C6" s="19"/>
      <c r="D6" s="57"/>
      <c r="E6" s="58"/>
      <c r="H6" t="s">
        <v>46</v>
      </c>
    </row>
    <row r="7" spans="1:263" x14ac:dyDescent="0.25">
      <c r="A7" s="21" t="s">
        <v>47</v>
      </c>
      <c r="B7" s="21" t="s">
        <v>0</v>
      </c>
      <c r="C7" s="21" t="s">
        <v>13</v>
      </c>
      <c r="D7" s="21" t="s">
        <v>1</v>
      </c>
      <c r="E7" s="21" t="s">
        <v>14</v>
      </c>
    </row>
    <row r="8" spans="1:263" x14ac:dyDescent="0.25">
      <c r="A8" s="2">
        <f>IF(A7="","",ROW()-ROW($B$7))</f>
        <v>1</v>
      </c>
      <c r="B8" s="3" t="s">
        <v>18</v>
      </c>
      <c r="C8" s="2">
        <v>120</v>
      </c>
      <c r="D8" s="2">
        <f>IFERROR(VLOOKUP(B8,Product!A2:B6,2,0),"")</f>
        <v>100</v>
      </c>
      <c r="E8" s="4">
        <f>C8*D8</f>
        <v>12000</v>
      </c>
      <c r="G8" s="29">
        <v>1</v>
      </c>
      <c r="H8" s="33" t="s">
        <v>52</v>
      </c>
      <c r="I8" s="22"/>
      <c r="J8" s="22"/>
      <c r="K8" s="22"/>
      <c r="L8" s="22"/>
      <c r="M8" s="22"/>
      <c r="N8" s="22"/>
      <c r="O8" s="22"/>
      <c r="P8" s="22"/>
      <c r="Q8" s="23"/>
    </row>
    <row r="9" spans="1:263" x14ac:dyDescent="0.25">
      <c r="A9" s="2">
        <f t="shared" ref="A9:A11" si="0">IF(A8="","",ROW()-ROW($B$7))</f>
        <v>2</v>
      </c>
      <c r="B9" s="3" t="s">
        <v>19</v>
      </c>
      <c r="C9" s="5">
        <v>70</v>
      </c>
      <c r="D9" s="2">
        <f>IFERROR(VLOOKUP(B9,Product!A3:B7,2,0),"")</f>
        <v>150</v>
      </c>
      <c r="E9" s="4">
        <f t="shared" ref="E9:E11" si="1">C9*D9</f>
        <v>10500</v>
      </c>
      <c r="G9" s="30">
        <v>2</v>
      </c>
      <c r="H9" s="24" t="s">
        <v>53</v>
      </c>
      <c r="Q9" s="25"/>
    </row>
    <row r="10" spans="1:263" ht="13.2" customHeight="1" x14ac:dyDescent="0.25">
      <c r="A10" s="2">
        <f t="shared" si="0"/>
        <v>3</v>
      </c>
      <c r="B10" s="3" t="s">
        <v>20</v>
      </c>
      <c r="C10" s="5">
        <v>50</v>
      </c>
      <c r="D10" s="2">
        <f>IFERROR(VLOOKUP(B10,Product!A4:B8,2,0),"")</f>
        <v>200</v>
      </c>
      <c r="E10" s="4">
        <f t="shared" si="1"/>
        <v>10000</v>
      </c>
      <c r="G10" s="30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2" customHeight="1" x14ac:dyDescent="0.25">
      <c r="A11" s="2">
        <f t="shared" si="0"/>
        <v>4</v>
      </c>
      <c r="B11" s="3" t="s">
        <v>21</v>
      </c>
      <c r="C11" s="5">
        <v>40</v>
      </c>
      <c r="D11" s="2">
        <f>IFERROR(VLOOKUP(B11,Product!A5:B9,2,0),"")</f>
        <v>225</v>
      </c>
      <c r="E11" s="4">
        <f t="shared" si="1"/>
        <v>9000</v>
      </c>
      <c r="G11" s="30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5">
      <c r="A12" s="2"/>
      <c r="B12" s="6"/>
      <c r="C12" s="5"/>
      <c r="D12" s="5"/>
      <c r="E12" s="7"/>
      <c r="G12" s="30">
        <v>5</v>
      </c>
      <c r="H12" s="24" t="s">
        <v>48</v>
      </c>
      <c r="Q12" s="25"/>
    </row>
    <row r="13" spans="1:263" x14ac:dyDescent="0.25">
      <c r="A13" s="2"/>
      <c r="B13" s="6"/>
      <c r="C13" s="5"/>
      <c r="D13" s="5"/>
      <c r="E13" s="7"/>
      <c r="G13" s="30">
        <v>6</v>
      </c>
      <c r="H13" s="24" t="s">
        <v>49</v>
      </c>
      <c r="Q13" s="25"/>
    </row>
    <row r="14" spans="1:263" x14ac:dyDescent="0.25">
      <c r="A14" s="5"/>
      <c r="B14" s="6"/>
      <c r="C14" s="5"/>
      <c r="D14" s="5"/>
      <c r="E14" s="7"/>
      <c r="G14" s="31">
        <v>7</v>
      </c>
      <c r="H14" s="26" t="s">
        <v>50</v>
      </c>
      <c r="I14" s="27"/>
      <c r="J14" s="27"/>
      <c r="K14" s="27"/>
      <c r="L14" s="27"/>
      <c r="M14" s="27"/>
      <c r="N14" s="27"/>
      <c r="O14" s="27"/>
      <c r="P14" s="27"/>
      <c r="Q14" s="28"/>
    </row>
    <row r="15" spans="1:263" x14ac:dyDescent="0.25">
      <c r="A15" s="5"/>
      <c r="B15" s="6"/>
      <c r="C15" s="5"/>
      <c r="D15" s="5"/>
      <c r="E15" s="7"/>
      <c r="G15" s="35">
        <v>8</v>
      </c>
      <c r="H15" s="36" t="s">
        <v>56</v>
      </c>
      <c r="I15" s="37"/>
      <c r="J15" s="37"/>
      <c r="K15" s="37"/>
      <c r="L15" s="37"/>
      <c r="M15" s="37"/>
      <c r="N15" s="37"/>
      <c r="O15" s="37"/>
      <c r="P15" s="37"/>
      <c r="Q15" s="38"/>
    </row>
    <row r="16" spans="1:263" x14ac:dyDescent="0.25">
      <c r="A16" s="5"/>
      <c r="B16" s="6"/>
      <c r="C16" s="5"/>
      <c r="D16" s="5"/>
      <c r="E16" s="7"/>
    </row>
    <row r="17" spans="1:17" x14ac:dyDescent="0.25">
      <c r="A17" s="5"/>
      <c r="B17" s="6"/>
      <c r="C17" s="5"/>
      <c r="D17" s="5"/>
      <c r="E17" s="7"/>
    </row>
    <row r="18" spans="1:17" x14ac:dyDescent="0.25">
      <c r="A18" s="5"/>
      <c r="B18" s="6"/>
      <c r="C18" s="8"/>
      <c r="D18" s="8"/>
      <c r="E18" s="9"/>
    </row>
    <row r="19" spans="1:17" x14ac:dyDescent="0.25">
      <c r="A19" s="1"/>
      <c r="B19" s="1"/>
      <c r="C19" s="39" t="s">
        <v>15</v>
      </c>
      <c r="D19" s="39"/>
      <c r="E19" s="10">
        <f>SUM(E8:E18)</f>
        <v>41500</v>
      </c>
    </row>
    <row r="20" spans="1:17" x14ac:dyDescent="0.25">
      <c r="A20" s="1"/>
      <c r="B20" s="1"/>
      <c r="C20" s="39" t="s">
        <v>55</v>
      </c>
      <c r="D20" s="39"/>
      <c r="E20" s="10">
        <f>E19*5%</f>
        <v>2075</v>
      </c>
    </row>
    <row r="21" spans="1:17" x14ac:dyDescent="0.25">
      <c r="A21" s="1"/>
      <c r="B21" s="1"/>
      <c r="C21" s="39" t="s">
        <v>16</v>
      </c>
      <c r="D21" s="39"/>
      <c r="E21" s="10" cm="1">
        <f t="array" ref="E21">_xlfn.IFS(E19&gt;=2500,E19*2%)</f>
        <v>830</v>
      </c>
    </row>
    <row r="22" spans="1:17" x14ac:dyDescent="0.25">
      <c r="A22" s="1"/>
      <c r="B22" s="1"/>
      <c r="C22" s="40" t="s">
        <v>17</v>
      </c>
      <c r="D22" s="40"/>
      <c r="E22" s="13">
        <f>E19+E20-E21</f>
        <v>42745</v>
      </c>
    </row>
    <row r="23" spans="1:17" s="34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BC4B77-DFF1-4DE1-B4CA-A368FA508BAA}">
          <x14:formula1>
            <xm:f>Customers!$A$2:$A$13</xm:f>
          </x14:formula1>
          <xm:sqref>B6</xm:sqref>
        </x14:dataValidation>
        <x14:dataValidation type="list" allowBlank="1" showInputMessage="1" showErrorMessage="1" xr:uid="{572A35B1-894F-4926-A149-60382C64D6AA}">
          <x14:formula1>
            <xm:f>Product!$A$2:$A$6</xm:f>
          </x14:formula1>
          <xm:sqref>B8:B11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sheetPr codeName="Sheet2"/>
  <dimension ref="A1:B6"/>
  <sheetViews>
    <sheetView showGridLines="0" zoomScale="175" zoomScaleNormal="175" workbookViewId="0">
      <selection activeCell="B7" sqref="B7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12" t="s">
        <v>0</v>
      </c>
      <c r="B1" s="12" t="s">
        <v>23</v>
      </c>
    </row>
    <row r="2" spans="1:2" ht="13.8" x14ac:dyDescent="0.3">
      <c r="A2" s="11" t="s">
        <v>18</v>
      </c>
      <c r="B2" s="11">
        <v>100</v>
      </c>
    </row>
    <row r="3" spans="1:2" ht="13.8" x14ac:dyDescent="0.3">
      <c r="A3" s="11" t="s">
        <v>19</v>
      </c>
      <c r="B3" s="11">
        <v>150</v>
      </c>
    </row>
    <row r="4" spans="1:2" ht="13.8" x14ac:dyDescent="0.3">
      <c r="A4" s="11" t="s">
        <v>20</v>
      </c>
      <c r="B4" s="11">
        <v>200</v>
      </c>
    </row>
    <row r="5" spans="1:2" ht="13.8" x14ac:dyDescent="0.3">
      <c r="A5" s="11" t="s">
        <v>21</v>
      </c>
      <c r="B5" s="11">
        <v>225</v>
      </c>
    </row>
    <row r="6" spans="1:2" ht="13.8" x14ac:dyDescent="0.3">
      <c r="A6" s="11" t="s">
        <v>22</v>
      </c>
      <c r="B6" s="11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sheetPr codeName="Sheet3"/>
  <dimension ref="A1:C13"/>
  <sheetViews>
    <sheetView showGridLines="0" zoomScale="160" zoomScaleNormal="160" workbookViewId="0">
      <selection activeCell="B9" sqref="B9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2" t="s">
        <v>2</v>
      </c>
      <c r="B1" s="12" t="s">
        <v>3</v>
      </c>
      <c r="C1" s="12" t="s">
        <v>4</v>
      </c>
    </row>
    <row r="2" spans="1:3" ht="13.8" x14ac:dyDescent="0.3">
      <c r="A2" s="11" t="s">
        <v>33</v>
      </c>
      <c r="B2" s="11" t="s">
        <v>5</v>
      </c>
      <c r="C2" s="11" t="s">
        <v>24</v>
      </c>
    </row>
    <row r="3" spans="1:3" ht="13.8" x14ac:dyDescent="0.3">
      <c r="A3" s="11" t="s">
        <v>7</v>
      </c>
      <c r="B3" s="11" t="s">
        <v>6</v>
      </c>
      <c r="C3" s="11" t="s">
        <v>25</v>
      </c>
    </row>
    <row r="4" spans="1:3" ht="13.8" x14ac:dyDescent="0.3">
      <c r="A4" s="11" t="s">
        <v>34</v>
      </c>
      <c r="B4" s="11" t="s">
        <v>5</v>
      </c>
      <c r="C4" s="11" t="s">
        <v>31</v>
      </c>
    </row>
    <row r="5" spans="1:3" ht="13.8" x14ac:dyDescent="0.3">
      <c r="A5" s="11" t="s">
        <v>35</v>
      </c>
      <c r="B5" s="11" t="s">
        <v>6</v>
      </c>
      <c r="C5" s="11" t="s">
        <v>32</v>
      </c>
    </row>
    <row r="6" spans="1:3" ht="13.8" x14ac:dyDescent="0.3">
      <c r="A6" s="11" t="s">
        <v>36</v>
      </c>
      <c r="B6" s="11" t="s">
        <v>5</v>
      </c>
      <c r="C6" s="11" t="s">
        <v>28</v>
      </c>
    </row>
    <row r="7" spans="1:3" ht="13.8" x14ac:dyDescent="0.3">
      <c r="A7" s="11" t="s">
        <v>37</v>
      </c>
      <c r="B7" s="11" t="s">
        <v>6</v>
      </c>
      <c r="C7" s="11" t="s">
        <v>29</v>
      </c>
    </row>
    <row r="8" spans="1:3" ht="13.8" x14ac:dyDescent="0.3">
      <c r="A8" s="11" t="s">
        <v>38</v>
      </c>
      <c r="B8" s="11" t="s">
        <v>5</v>
      </c>
      <c r="C8" s="11" t="s">
        <v>30</v>
      </c>
    </row>
    <row r="9" spans="1:3" ht="13.8" x14ac:dyDescent="0.3">
      <c r="A9" s="11" t="s">
        <v>39</v>
      </c>
      <c r="B9" s="11" t="s">
        <v>6</v>
      </c>
      <c r="C9" s="11" t="s">
        <v>31</v>
      </c>
    </row>
    <row r="10" spans="1:3" ht="13.8" x14ac:dyDescent="0.3">
      <c r="A10" s="11" t="s">
        <v>40</v>
      </c>
      <c r="B10" s="11" t="s">
        <v>5</v>
      </c>
      <c r="C10" s="11" t="s">
        <v>32</v>
      </c>
    </row>
    <row r="11" spans="1:3" ht="13.8" x14ac:dyDescent="0.3">
      <c r="A11" s="11" t="s">
        <v>41</v>
      </c>
      <c r="B11" s="11" t="s">
        <v>5</v>
      </c>
      <c r="C11" s="11" t="s">
        <v>26</v>
      </c>
    </row>
    <row r="12" spans="1:3" ht="13.8" x14ac:dyDescent="0.3">
      <c r="A12" s="11" t="s">
        <v>42</v>
      </c>
      <c r="B12" s="11" t="s">
        <v>6</v>
      </c>
      <c r="C12" s="11" t="s">
        <v>27</v>
      </c>
    </row>
    <row r="13" spans="1:3" ht="13.8" x14ac:dyDescent="0.3">
      <c r="A13" s="11" t="s">
        <v>43</v>
      </c>
      <c r="B13" s="11" t="s">
        <v>8</v>
      </c>
      <c r="C13" s="11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Prajakta</cp:lastModifiedBy>
  <dcterms:created xsi:type="dcterms:W3CDTF">2022-07-25T10:35:04Z</dcterms:created>
  <dcterms:modified xsi:type="dcterms:W3CDTF">2024-03-07T13:21:35Z</dcterms:modified>
</cp:coreProperties>
</file>