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Excel_Dashboards\Sales Analysis\"/>
    </mc:Choice>
  </mc:AlternateContent>
  <xr:revisionPtr revIDLastSave="0" documentId="13_ncr:1_{88E815FC-BA0B-4700-9423-2C89E7F8D1A2}" xr6:coauthVersionLast="47" xr6:coauthVersionMax="47" xr10:uidLastSave="{00000000-0000-0000-0000-000000000000}"/>
  <bookViews>
    <workbookView xWindow="-110" yWindow="-110" windowWidth="19420" windowHeight="10300" xr2:uid="{0E6A85D2-63F2-43E0-869E-68DAD22D6C6F}"/>
  </bookViews>
  <sheets>
    <sheet name="Sheet1" sheetId="1" r:id="rId1"/>
  </sheets>
  <definedNames>
    <definedName name="_xlnm._FilterDatabase" localSheetId="0" hidden="1">Sheet1!$A$1:$H$16</definedName>
    <definedName name="Slicer_Department">#N/A</definedName>
  </definedNames>
  <calcPr calcId="191029"/>
  <pivotCaches>
    <pivotCache cacheId="3" r:id="rId2"/>
    <pivotCache cacheId="1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4" i="1" l="1"/>
  <c r="E71" i="1"/>
  <c r="E68" i="1"/>
  <c r="E52" i="1" a="1"/>
  <c r="E52" i="1" s="1"/>
  <c r="F50" i="1"/>
  <c r="E50" i="1"/>
  <c r="H3" i="1"/>
  <c r="H4" i="1"/>
  <c r="H5" i="1"/>
  <c r="H6" i="1"/>
  <c r="H7" i="1"/>
  <c r="H8" i="1"/>
  <c r="H9" i="1"/>
  <c r="H10" i="1"/>
  <c r="H11" i="1"/>
  <c r="H12" i="1"/>
  <c r="H13" i="1"/>
  <c r="H14" i="1"/>
  <c r="H15" i="1"/>
  <c r="H16" i="1"/>
  <c r="H2" i="1"/>
  <c r="E18" i="1"/>
  <c r="D18" i="1"/>
  <c r="C18" i="1"/>
  <c r="G3" i="1"/>
  <c r="G4" i="1"/>
  <c r="G5" i="1"/>
  <c r="G6" i="1"/>
  <c r="G7" i="1"/>
  <c r="G8" i="1"/>
  <c r="G9" i="1"/>
  <c r="G10" i="1"/>
  <c r="G11" i="1"/>
  <c r="G12" i="1"/>
  <c r="G13" i="1"/>
  <c r="G14" i="1"/>
  <c r="G15" i="1"/>
  <c r="G16" i="1"/>
  <c r="G2" i="1"/>
  <c r="F3" i="1"/>
  <c r="F4" i="1"/>
  <c r="F5" i="1"/>
  <c r="F6" i="1"/>
  <c r="F7" i="1"/>
  <c r="F8" i="1"/>
  <c r="F9" i="1"/>
  <c r="F10" i="1"/>
  <c r="F11" i="1"/>
  <c r="F12" i="1"/>
  <c r="F13" i="1"/>
  <c r="F14" i="1"/>
  <c r="F15" i="1"/>
  <c r="F16"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<sst xmlns="http://schemas.openxmlformats.org/spreadsheetml/2006/main" count="50" uniqueCount="28">
  <si>
    <t>Employee ID</t>
  </si>
  <si>
    <t>Department</t>
  </si>
  <si>
    <t>Sales 2022</t>
  </si>
  <si>
    <t>Sales 2023</t>
  </si>
  <si>
    <t>Sales Target 2023</t>
  </si>
  <si>
    <t>Marketing</t>
  </si>
  <si>
    <t>Sales</t>
  </si>
  <si>
    <t>IT</t>
  </si>
  <si>
    <t>HR</t>
  </si>
  <si>
    <t>Exceeded Target</t>
  </si>
  <si>
    <t>Totals</t>
  </si>
  <si>
    <t>Deparment-wise revenue</t>
  </si>
  <si>
    <t>Row Labels</t>
  </si>
  <si>
    <t>Grand Total</t>
  </si>
  <si>
    <t>Sum of Sales 2022</t>
  </si>
  <si>
    <t>Sum of Sales 2023</t>
  </si>
  <si>
    <t>%growth from 2022</t>
  </si>
  <si>
    <t>%Exceed/missed Target</t>
  </si>
  <si>
    <t>Q1. What was the sales target of employee ID '111' in 2023? Use two
different formulas.</t>
  </si>
  <si>
    <t>No. of Employees who achieved target vs missed target</t>
  </si>
  <si>
    <t>Yes</t>
  </si>
  <si>
    <t>Count of Exceeded Target</t>
  </si>
  <si>
    <t>index/match</t>
  </si>
  <si>
    <t>xlookup</t>
  </si>
  <si>
    <t>Q2.  Extract the first two letters from the department name in the dataset.</t>
  </si>
  <si>
    <t>Q3. Determine the sales target for the employee who achieved the highest
sales in 2023.</t>
  </si>
  <si>
    <t>Q4. Retrieve the total sales from 2022 for the "IT" department without
using direct references.</t>
  </si>
  <si>
    <t>Q5.How many employees from the IT and Marketing departments
combined are there in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</si>
</sst>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809]* #,##0_-;\-[$£-809]* #,##0_-;_-[$£-809]* &quot;-&quot;??_-;_-@_-"/>
  </numFmts>
  <fonts count="2" x14ac:knownFonts="1">
    <font>
      <sz val="11"/>
      <color theme="1"/>
      <name val="Calibri"/>
      <family val="2"/>
    </font>
    <font>
      <b/>
      <sz val="11"/>
      <color theme="1"/>
      <name val="Calibri"/>
      <family val="2"/>
    </font>
  </fonts>
  <fills count="3">
    <fill>
      <patternFill patternType="none"/>
    </fill>
    <fill>
      <patternFill patternType="gray125"/>
    </fill>
    <fill>
      <patternFill patternType="solid">
        <fgColor theme="4" tint="0.39997558519241921"/>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2" borderId="0" xfId="0" applyFill="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center"/>
    </xf>
    <xf numFmtId="166" fontId="0" fillId="0" borderId="0" xfId="0" applyNumberFormat="1"/>
    <xf numFmtId="0" fontId="0" fillId="0" borderId="0" xfId="0" pivotButton="1"/>
    <xf numFmtId="0" fontId="0" fillId="0" borderId="0" xfId="0" applyNumberFormat="1"/>
    <xf numFmtId="2" fontId="0" fillId="0" borderId="0" xfId="0" applyNumberFormat="1" applyAlignment="1">
      <alignment horizontal="center" vertical="center"/>
    </xf>
    <xf numFmtId="1" fontId="0" fillId="0" borderId="0" xfId="0" applyNumberFormat="1" applyAlignment="1">
      <alignment horizontal="center" vertical="center"/>
    </xf>
    <xf numFmtId="0" fontId="0" fillId="0" borderId="0" xfId="0" applyAlignment="1">
      <alignment horizontal="left" vertical="center"/>
    </xf>
    <xf numFmtId="166"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0" xfId="0" applyAlignment="1"/>
    <xf numFmtId="166" fontId="0" fillId="0" borderId="0" xfId="0" applyNumberFormat="1" applyAlignment="1"/>
  </cellXfs>
  <cellStyles count="1">
    <cellStyle name="Normal" xfId="0" builtinId="0"/>
  </cellStyles>
  <dxfs count="41">
    <dxf>
      <numFmt numFmtId="166" formatCode="_-[$£-809]* #,##0_-;\-[$£-809]* #,##0_-;_-[$£-809]* &quot;-&quot;??_-;_-@_-"/>
    </dxf>
    <dxf>
      <numFmt numFmtId="166" formatCode="_-[$£-809]* #,##0_-;\-[$£-809]* #,##0_-;_-[$£-809]* &quot;-&quot;??_-;_-@_-"/>
    </dxf>
    <dxf>
      <numFmt numFmtId="166" formatCode="_-[$£-809]* #,##0_-;\-[$£-809]* #,##0_-;_-[$£-809]* &quot;-&quot;??_-;_-@_-"/>
    </dxf>
    <dxf>
      <numFmt numFmtId="166" formatCode="_-[$£-809]* #,##0_-;\-[$£-809]* #,##0_-;_-[$£-809]* &quot;-&quot;??_-;_-@_-"/>
    </dxf>
    <dxf>
      <numFmt numFmtId="166" formatCode="_-[$£-809]* #,##0_-;\-[$£-809]* #,##0_-;_-[$£-809]* &quot;-&quot;??_-;_-@_-"/>
    </dxf>
    <dxf>
      <numFmt numFmtId="166" formatCode="_-[$£-809]* #,##0_-;\-[$£-809]* #,##0_-;_-[$£-809]* &quot;-&quot;??_-;_-@_-"/>
    </dxf>
    <dxf>
      <fill>
        <patternFill>
          <bgColor rgb="FFFFFF00"/>
        </patternFill>
      </fill>
    </dxf>
    <dxf>
      <fill>
        <patternFill>
          <bgColor rgb="FFFFFF00"/>
        </patternFill>
      </fill>
    </dxf>
    <dxf>
      <fill>
        <patternFill>
          <bgColor theme="7" tint="0.79998168889431442"/>
        </patternFill>
      </fill>
    </dxf>
    <dxf>
      <fill>
        <patternFill>
          <bgColor rgb="FFFFFF00"/>
        </patternFill>
      </fill>
    </dxf>
    <dxf>
      <fill>
        <patternFill>
          <bgColor rgb="FFFFFF00"/>
        </patternFill>
      </fill>
    </dxf>
    <dxf>
      <fill>
        <patternFill>
          <bgColor rgb="FFFFFF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166" formatCode="_-[$£-809]* #,##0_-;\-[$£-809]* #,##0_-;_-[$£-809]* &quot;-&quot;??_-;_-@_-"/>
    </dxf>
    <dxf>
      <numFmt numFmtId="166" formatCode="_-[$£-809]* #,##0_-;\-[$£-809]* #,##0_-;_-[$£-8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2.xml"/><Relationship Id="rId7" Type="http://schemas.openxmlformats.org/officeDocument/2006/relationships/sharedStrings" Target="sharedString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Target Analysis.xlsx]Sheet1!PivotTable1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Sheet1!$B$22</c:f>
              <c:strCache>
                <c:ptCount val="1"/>
                <c:pt idx="0">
                  <c:v>Sum of Sales 2022</c:v>
                </c:pt>
              </c:strCache>
            </c:strRef>
          </c:tx>
          <c:spPr>
            <a:solidFill>
              <a:schemeClr val="accent1"/>
            </a:solidFill>
            <a:ln>
              <a:noFill/>
            </a:ln>
            <a:effectLst/>
          </c:spPr>
          <c:invertIfNegative val="0"/>
          <c:cat>
            <c:strRef>
              <c:f>Sheet1!$A$23:$A$27</c:f>
              <c:strCache>
                <c:ptCount val="4"/>
                <c:pt idx="0">
                  <c:v>HR</c:v>
                </c:pt>
                <c:pt idx="1">
                  <c:v>IT</c:v>
                </c:pt>
                <c:pt idx="2">
                  <c:v>Marketing</c:v>
                </c:pt>
                <c:pt idx="3">
                  <c:v>Sales</c:v>
                </c:pt>
              </c:strCache>
            </c:strRef>
          </c:cat>
          <c:val>
            <c:numRef>
              <c:f>Sheet1!$B$23:$B$27</c:f>
              <c:numCache>
                <c:formatCode>_-[$£-809]* #,##0_-;\-[$£-809]* #,##0_-;_-[$£-809]* "-"??_-;_-@_-</c:formatCode>
                <c:ptCount val="4"/>
                <c:pt idx="0">
                  <c:v>45800</c:v>
                </c:pt>
                <c:pt idx="1">
                  <c:v>83000</c:v>
                </c:pt>
                <c:pt idx="2">
                  <c:v>75000</c:v>
                </c:pt>
                <c:pt idx="3">
                  <c:v>72500</c:v>
                </c:pt>
              </c:numCache>
            </c:numRef>
          </c:val>
          <c:extLst>
            <c:ext xmlns:c16="http://schemas.microsoft.com/office/drawing/2014/chart" uri="{C3380CC4-5D6E-409C-BE32-E72D297353CC}">
              <c16:uniqueId val="{00000000-644D-4840-9728-AFE3E36D494B}"/>
            </c:ext>
          </c:extLst>
        </c:ser>
        <c:ser>
          <c:idx val="1"/>
          <c:order val="1"/>
          <c:tx>
            <c:strRef>
              <c:f>Sheet1!$C$22</c:f>
              <c:strCache>
                <c:ptCount val="1"/>
                <c:pt idx="0">
                  <c:v>Sum of Sales 2023</c:v>
                </c:pt>
              </c:strCache>
            </c:strRef>
          </c:tx>
          <c:spPr>
            <a:solidFill>
              <a:schemeClr val="accent2"/>
            </a:solidFill>
            <a:ln>
              <a:noFill/>
            </a:ln>
            <a:effectLst/>
          </c:spPr>
          <c:invertIfNegative val="0"/>
          <c:cat>
            <c:strRef>
              <c:f>Sheet1!$A$23:$A$27</c:f>
              <c:strCache>
                <c:ptCount val="4"/>
                <c:pt idx="0">
                  <c:v>HR</c:v>
                </c:pt>
                <c:pt idx="1">
                  <c:v>IT</c:v>
                </c:pt>
                <c:pt idx="2">
                  <c:v>Marketing</c:v>
                </c:pt>
                <c:pt idx="3">
                  <c:v>Sales</c:v>
                </c:pt>
              </c:strCache>
            </c:strRef>
          </c:cat>
          <c:val>
            <c:numRef>
              <c:f>Sheet1!$C$23:$C$27</c:f>
              <c:numCache>
                <c:formatCode>_-[$£-809]* #,##0_-;\-[$£-809]* #,##0_-;_-[$£-809]* "-"??_-;_-@_-</c:formatCode>
                <c:ptCount val="4"/>
                <c:pt idx="0">
                  <c:v>49300</c:v>
                </c:pt>
                <c:pt idx="1">
                  <c:v>85500</c:v>
                </c:pt>
                <c:pt idx="2">
                  <c:v>76700</c:v>
                </c:pt>
                <c:pt idx="3">
                  <c:v>75500</c:v>
                </c:pt>
              </c:numCache>
            </c:numRef>
          </c:val>
          <c:extLst>
            <c:ext xmlns:c16="http://schemas.microsoft.com/office/drawing/2014/chart" uri="{C3380CC4-5D6E-409C-BE32-E72D297353CC}">
              <c16:uniqueId val="{00000001-644D-4840-9728-AFE3E36D494B}"/>
            </c:ext>
          </c:extLst>
        </c:ser>
        <c:dLbls>
          <c:showLegendKey val="0"/>
          <c:showVal val="0"/>
          <c:showCatName val="0"/>
          <c:showSerName val="0"/>
          <c:showPercent val="0"/>
          <c:showBubbleSize val="0"/>
        </c:dLbls>
        <c:gapWidth val="219"/>
        <c:overlap val="-27"/>
        <c:axId val="2072173151"/>
        <c:axId val="2072173631"/>
      </c:barChart>
      <c:catAx>
        <c:axId val="207217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173631"/>
        <c:crosses val="autoZero"/>
        <c:auto val="1"/>
        <c:lblAlgn val="ctr"/>
        <c:lblOffset val="100"/>
        <c:noMultiLvlLbl val="0"/>
      </c:catAx>
      <c:valAx>
        <c:axId val="2072173631"/>
        <c:scaling>
          <c:orientation val="minMax"/>
        </c:scaling>
        <c:delete val="0"/>
        <c:axPos val="l"/>
        <c:majorGridlines>
          <c:spPr>
            <a:ln w="9525" cap="flat" cmpd="sng" algn="ctr">
              <a:solidFill>
                <a:schemeClr val="tx1">
                  <a:lumMod val="15000"/>
                  <a:lumOff val="85000"/>
                </a:schemeClr>
              </a:solidFill>
              <a:round/>
            </a:ln>
            <a:effectLst/>
          </c:spPr>
        </c:majorGridlines>
        <c:numFmt formatCode="_-[$£-809]* #,##0_-;\-[$£-809]* #,##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173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260225</xdr:colOff>
      <xdr:row>21</xdr:row>
      <xdr:rowOff>26023</xdr:rowOff>
    </xdr:from>
    <xdr:to>
      <xdr:col>8</xdr:col>
      <xdr:colOff>331196</xdr:colOff>
      <xdr:row>35</xdr:row>
      <xdr:rowOff>154517</xdr:rowOff>
    </xdr:to>
    <xdr:graphicFrame macro="">
      <xdr:nvGraphicFramePr>
        <xdr:cNvPr id="2" name="Chart 1">
          <a:extLst>
            <a:ext uri="{FF2B5EF4-FFF2-40B4-BE49-F238E27FC236}">
              <a16:creationId xmlns:a16="http://schemas.microsoft.com/office/drawing/2014/main" id="{51214287-3F9F-BAA9-1253-EB0EAE738F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433542</xdr:colOff>
      <xdr:row>21</xdr:row>
      <xdr:rowOff>15813</xdr:rowOff>
    </xdr:from>
    <xdr:to>
      <xdr:col>11</xdr:col>
      <xdr:colOff>432048</xdr:colOff>
      <xdr:row>29</xdr:row>
      <xdr:rowOff>12451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BABDFE3B-7274-B30C-56F8-675BAC571AE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217709" y="3950323"/>
              <a:ext cx="1828800" cy="14907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jakta" refreshedDate="45569.920303009261" createdVersion="8" refreshedVersion="8" minRefreshableVersion="3" recordCount="15" xr:uid="{60A28DDE-A585-46B2-A5BE-C82192C82B0F}">
  <cacheSource type="worksheet">
    <worksheetSource ref="A1:G16" sheet="Sheet1"/>
  </cacheSource>
  <cacheFields count="7">
    <cacheField name="Employee ID" numFmtId="0">
      <sharedItems containsSemiMixedTypes="0" containsString="0" containsNumber="1" containsInteger="1" minValue="101" maxValue="115"/>
    </cacheField>
    <cacheField name="Department" numFmtId="0">
      <sharedItems count="4">
        <s v="Marketing"/>
        <s v="Sales"/>
        <s v="HR"/>
        <s v="IT"/>
      </sharedItems>
    </cacheField>
    <cacheField name="Sales 2022" numFmtId="166">
      <sharedItems containsSemiMixedTypes="0" containsString="0" containsNumber="1" containsInteger="1" minValue="12000" maxValue="25000"/>
    </cacheField>
    <cacheField name="Sales 2023" numFmtId="166">
      <sharedItems containsSemiMixedTypes="0" containsString="0" containsNumber="1" containsInteger="1" minValue="11000" maxValue="24500"/>
    </cacheField>
    <cacheField name="Sales Target 2023" numFmtId="166">
      <sharedItems containsSemiMixedTypes="0" containsString="0" containsNumber="1" containsInteger="1" minValue="12500" maxValue="26000"/>
    </cacheField>
    <cacheField name="Exceeded Target" numFmtId="0">
      <sharedItems/>
    </cacheField>
    <cacheField name="%Exceed/missed" numFmtId="2">
      <sharedItems containsSemiMixedTypes="0" containsString="0" containsNumber="1" minValue="-12" maxValue="5.8823529411764701"/>
    </cacheField>
  </cacheFields>
  <extLst>
    <ext xmlns:x14="http://schemas.microsoft.com/office/spreadsheetml/2009/9/main" uri="{725AE2AE-9491-48be-B2B4-4EB974FC3084}">
      <x14:pivotCacheDefinition pivotCacheId="20239486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jakta" refreshedDate="45569.928831249999" createdVersion="8" refreshedVersion="8" minRefreshableVersion="3" recordCount="15" xr:uid="{A6966048-A668-4ECB-B68C-ADF646D421D6}">
  <cacheSource type="worksheet">
    <worksheetSource ref="A1:F16" sheet="Sheet1"/>
  </cacheSource>
  <cacheFields count="6">
    <cacheField name="Employee ID" numFmtId="0">
      <sharedItems containsSemiMixedTypes="0" containsString="0" containsNumber="1" containsInteger="1" minValue="101" maxValue="115"/>
    </cacheField>
    <cacheField name="Department" numFmtId="0">
      <sharedItems count="4">
        <s v="Marketing"/>
        <s v="Sales"/>
        <s v="HR"/>
        <s v="IT"/>
      </sharedItems>
    </cacheField>
    <cacheField name="Sales 2022" numFmtId="166">
      <sharedItems containsSemiMixedTypes="0" containsString="0" containsNumber="1" containsInteger="1" minValue="12000" maxValue="25000"/>
    </cacheField>
    <cacheField name="Sales 2023" numFmtId="166">
      <sharedItems containsSemiMixedTypes="0" containsString="0" containsNumber="1" containsInteger="1" minValue="11000" maxValue="24500"/>
    </cacheField>
    <cacheField name="Sales Target 2023" numFmtId="166">
      <sharedItems containsSemiMixedTypes="0" containsString="0" containsNumber="1" containsInteger="1" minValue="12500" maxValue="26000"/>
    </cacheField>
    <cacheField name="Exceeded Target"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n v="101"/>
    <x v="0"/>
    <n v="20000"/>
    <n v="20000"/>
    <n v="21000"/>
    <s v="No"/>
    <n v="-4.7619047619047619"/>
  </r>
  <r>
    <n v="102"/>
    <x v="1"/>
    <n v="15000"/>
    <n v="18000"/>
    <n v="17000"/>
    <s v="Yes"/>
    <n v="5.8823529411764701"/>
  </r>
  <r>
    <n v="103"/>
    <x v="2"/>
    <n v="12000"/>
    <n v="11000"/>
    <n v="12500"/>
    <s v="No"/>
    <n v="-12"/>
  </r>
  <r>
    <n v="104"/>
    <x v="3"/>
    <n v="18000"/>
    <n v="19000"/>
    <n v="18500"/>
    <s v="Yes"/>
    <n v="2.7027027027027026"/>
  </r>
  <r>
    <n v="105"/>
    <x v="0"/>
    <n v="16000"/>
    <n v="16200"/>
    <n v="16500"/>
    <s v="No"/>
    <n v="-1.8181818181818181"/>
  </r>
  <r>
    <n v="106"/>
    <x v="1"/>
    <n v="22000"/>
    <n v="21000"/>
    <n v="22500"/>
    <s v="No"/>
    <n v="-6.666666666666667"/>
  </r>
  <r>
    <n v="107"/>
    <x v="2"/>
    <n v="18000"/>
    <n v="21500"/>
    <n v="21200"/>
    <s v="Yes"/>
    <n v="1.4150943396226416"/>
  </r>
  <r>
    <n v="108"/>
    <x v="3"/>
    <n v="17000"/>
    <n v="18000"/>
    <n v="17500"/>
    <s v="Yes"/>
    <n v="2.8571428571428572"/>
  </r>
  <r>
    <n v="109"/>
    <x v="0"/>
    <n v="21000"/>
    <n v="23000"/>
    <n v="22000"/>
    <s v="Yes"/>
    <n v="4.5454545454545459"/>
  </r>
  <r>
    <n v="110"/>
    <x v="1"/>
    <n v="19000"/>
    <n v="19000"/>
    <n v="20000"/>
    <s v="No"/>
    <n v="-5"/>
  </r>
  <r>
    <n v="111"/>
    <x v="3"/>
    <n v="23000"/>
    <n v="24000"/>
    <n v="23500"/>
    <s v="Yes"/>
    <n v="2.1276595744680851"/>
  </r>
  <r>
    <n v="112"/>
    <x v="0"/>
    <n v="18000"/>
    <n v="17500"/>
    <n v="19000"/>
    <s v="No"/>
    <n v="-7.8947368421052628"/>
  </r>
  <r>
    <n v="113"/>
    <x v="1"/>
    <n v="16500"/>
    <n v="17500"/>
    <n v="17200"/>
    <s v="Yes"/>
    <n v="1.7441860465116279"/>
  </r>
  <r>
    <n v="114"/>
    <x v="2"/>
    <n v="15800"/>
    <n v="16800"/>
    <n v="16000"/>
    <s v="Yes"/>
    <n v="5"/>
  </r>
  <r>
    <n v="115"/>
    <x v="3"/>
    <n v="25000"/>
    <n v="24500"/>
    <n v="26000"/>
    <s v="No"/>
    <n v="-5.769230769230769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n v="101"/>
    <x v="0"/>
    <n v="20000"/>
    <n v="20000"/>
    <n v="21000"/>
    <x v="0"/>
  </r>
  <r>
    <n v="102"/>
    <x v="1"/>
    <n v="15000"/>
    <n v="18000"/>
    <n v="17000"/>
    <x v="1"/>
  </r>
  <r>
    <n v="103"/>
    <x v="2"/>
    <n v="12000"/>
    <n v="11000"/>
    <n v="12500"/>
    <x v="0"/>
  </r>
  <r>
    <n v="104"/>
    <x v="3"/>
    <n v="18000"/>
    <n v="19000"/>
    <n v="18500"/>
    <x v="1"/>
  </r>
  <r>
    <n v="105"/>
    <x v="0"/>
    <n v="16000"/>
    <n v="16200"/>
    <n v="16500"/>
    <x v="0"/>
  </r>
  <r>
    <n v="106"/>
    <x v="1"/>
    <n v="22000"/>
    <n v="21000"/>
    <n v="22500"/>
    <x v="0"/>
  </r>
  <r>
    <n v="107"/>
    <x v="2"/>
    <n v="18000"/>
    <n v="21500"/>
    <n v="21200"/>
    <x v="1"/>
  </r>
  <r>
    <n v="108"/>
    <x v="3"/>
    <n v="17000"/>
    <n v="18000"/>
    <n v="17500"/>
    <x v="1"/>
  </r>
  <r>
    <n v="109"/>
    <x v="0"/>
    <n v="21000"/>
    <n v="23000"/>
    <n v="22000"/>
    <x v="1"/>
  </r>
  <r>
    <n v="110"/>
    <x v="1"/>
    <n v="19000"/>
    <n v="19000"/>
    <n v="20000"/>
    <x v="0"/>
  </r>
  <r>
    <n v="111"/>
    <x v="3"/>
    <n v="23000"/>
    <n v="24000"/>
    <n v="23500"/>
    <x v="1"/>
  </r>
  <r>
    <n v="112"/>
    <x v="0"/>
    <n v="18000"/>
    <n v="17500"/>
    <n v="19000"/>
    <x v="0"/>
  </r>
  <r>
    <n v="113"/>
    <x v="1"/>
    <n v="16500"/>
    <n v="17500"/>
    <n v="17200"/>
    <x v="1"/>
  </r>
  <r>
    <n v="114"/>
    <x v="2"/>
    <n v="15800"/>
    <n v="16800"/>
    <n v="16000"/>
    <x v="1"/>
  </r>
  <r>
    <n v="115"/>
    <x v="3"/>
    <n v="25000"/>
    <n v="24500"/>
    <n v="260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1B3D94-3B12-4008-8E06-44BDAFC4D2E4}" name="PivotTable3"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2:B47" firstHeaderRow="1" firstDataRow="1" firstDataCol="1" rowPageCount="1" colPageCount="1"/>
  <pivotFields count="6">
    <pivotField compact="0" outline="0" showAll="0" defaultSubtotal="0"/>
    <pivotField axis="axisRow" compact="0" outline="0" showAll="0" defaultSubtotal="0">
      <items count="4">
        <item x="2"/>
        <item x="3"/>
        <item x="0"/>
        <item x="1"/>
      </items>
    </pivotField>
    <pivotField compact="0" numFmtId="166" outline="0" showAll="0" defaultSubtotal="0"/>
    <pivotField compact="0" numFmtId="166" outline="0" showAll="0" defaultSubtotal="0"/>
    <pivotField compact="0" numFmtId="166" outline="0" showAll="0" defaultSubtotal="0"/>
    <pivotField axis="axisPage" dataField="1" compact="0" outline="0" showAll="0" defaultSubtotal="0">
      <items count="2">
        <item x="0"/>
        <item x="1"/>
      </items>
    </pivotField>
  </pivotFields>
  <rowFields count="1">
    <field x="1"/>
  </rowFields>
  <rowItems count="5">
    <i>
      <x/>
    </i>
    <i>
      <x v="1"/>
    </i>
    <i>
      <x v="2"/>
    </i>
    <i>
      <x v="3"/>
    </i>
    <i t="grand">
      <x/>
    </i>
  </rowItems>
  <colItems count="1">
    <i/>
  </colItems>
  <pageFields count="1">
    <pageField fld="5" item="1" hier="-1"/>
  </pageFields>
  <dataFields count="1">
    <dataField name="Count of Exceeded Target"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4695B1-6AF3-4042-B3EB-93A42CB6BDA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2:C27" firstHeaderRow="0" firstDataRow="1" firstDataCol="1"/>
  <pivotFields count="7">
    <pivotField showAll="0"/>
    <pivotField axis="axisRow" showAll="0">
      <items count="5">
        <item x="2"/>
        <item x="3"/>
        <item x="0"/>
        <item x="1"/>
        <item t="default"/>
      </items>
    </pivotField>
    <pivotField dataField="1" numFmtId="166" showAll="0"/>
    <pivotField dataField="1" numFmtId="166" showAll="0"/>
    <pivotField numFmtId="166" showAll="0"/>
    <pivotField showAll="0"/>
    <pivotField numFmtId="2" showAll="0"/>
  </pivotFields>
  <rowFields count="1">
    <field x="1"/>
  </rowFields>
  <rowItems count="5">
    <i>
      <x/>
    </i>
    <i>
      <x v="1"/>
    </i>
    <i>
      <x v="2"/>
    </i>
    <i>
      <x v="3"/>
    </i>
    <i t="grand">
      <x/>
    </i>
  </rowItems>
  <colFields count="1">
    <field x="-2"/>
  </colFields>
  <colItems count="2">
    <i>
      <x/>
    </i>
    <i i="1">
      <x v="1"/>
    </i>
  </colItems>
  <dataFields count="2">
    <dataField name="Sum of Sales 2022" fld="2" baseField="0" baseItem="0"/>
    <dataField name="Sum of Sales 2023" fld="3" baseField="0" baseItem="0"/>
  </dataFields>
  <formats count="2">
    <format dxfId="40">
      <pivotArea outline="0" collapsedLevelsAreSubtotals="1" fieldPosition="0"/>
    </format>
    <format dxfId="39">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441CA0A-D579-4EBA-857C-43FA650C9F3D}" sourceName="Department">
  <pivotTables>
    <pivotTable tabId="1" name="PivotTable1"/>
  </pivotTables>
  <data>
    <tabular pivotCacheId="202394861">
      <items count="4">
        <i x="2" s="1"/>
        <i x="3"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C1190DE-7924-4CEF-BA5B-C6047EF94DC3}" cache="Slicer_Department" caption="Departme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7EC88-CA94-489A-B159-6CD7DA1A9235}">
  <dimension ref="A1:H74"/>
  <sheetViews>
    <sheetView tabSelected="1" zoomScale="102" workbookViewId="0">
      <pane ySplit="1" topLeftCell="A2" activePane="bottomLeft" state="frozen"/>
      <selection pane="bottomLeft" activeCell="C31" sqref="C31"/>
    </sheetView>
  </sheetViews>
  <sheetFormatPr defaultRowHeight="14.5" x14ac:dyDescent="0.35"/>
  <cols>
    <col min="1" max="1" width="12.36328125" bestFit="1" customWidth="1"/>
    <col min="2" max="3" width="17.1796875" bestFit="1" customWidth="1"/>
    <col min="4" max="4" width="11.08984375" bestFit="1" customWidth="1"/>
    <col min="5" max="5" width="15.36328125" bestFit="1" customWidth="1"/>
    <col min="6" max="6" width="14.54296875" bestFit="1" customWidth="1"/>
    <col min="7" max="7" width="20.6328125" bestFit="1" customWidth="1"/>
    <col min="8" max="8" width="17.36328125" bestFit="1" customWidth="1"/>
  </cols>
  <sheetData>
    <row r="1" spans="1:8" x14ac:dyDescent="0.35">
      <c r="A1" s="1" t="s">
        <v>0</v>
      </c>
      <c r="B1" s="1" t="s">
        <v>1</v>
      </c>
      <c r="C1" s="1" t="s">
        <v>2</v>
      </c>
      <c r="D1" s="1" t="s">
        <v>3</v>
      </c>
      <c r="E1" s="1" t="s">
        <v>4</v>
      </c>
      <c r="F1" s="1" t="s">
        <v>9</v>
      </c>
      <c r="G1" s="1" t="s">
        <v>17</v>
      </c>
      <c r="H1" s="1" t="s">
        <v>16</v>
      </c>
    </row>
    <row r="2" spans="1:8" x14ac:dyDescent="0.35">
      <c r="A2" s="10">
        <v>101</v>
      </c>
      <c r="B2" s="10" t="s">
        <v>5</v>
      </c>
      <c r="C2" s="11">
        <v>20000</v>
      </c>
      <c r="D2" s="11">
        <v>20000</v>
      </c>
      <c r="E2" s="11">
        <v>21000</v>
      </c>
      <c r="F2" s="12" t="str">
        <f>IF(E2&lt;=D2, "Yes","No")</f>
        <v>No</v>
      </c>
      <c r="G2" s="8">
        <f>(D2-E2)/E2*100</f>
        <v>-4.7619047619047619</v>
      </c>
      <c r="H2" s="9">
        <f>(D2-C2)/C2</f>
        <v>0</v>
      </c>
    </row>
    <row r="3" spans="1:8" x14ac:dyDescent="0.35">
      <c r="A3" s="10">
        <v>102</v>
      </c>
      <c r="B3" s="10" t="s">
        <v>6</v>
      </c>
      <c r="C3" s="11">
        <v>15000</v>
      </c>
      <c r="D3" s="11">
        <v>18000</v>
      </c>
      <c r="E3" s="11">
        <v>17000</v>
      </c>
      <c r="F3" s="12" t="str">
        <f t="shared" ref="F3:F16" si="0">IF(E3&lt;=D3, "Yes","No")</f>
        <v>Yes</v>
      </c>
      <c r="G3" s="8">
        <f t="shared" ref="G3:G16" si="1">(D3-E3)/E3*100</f>
        <v>5.8823529411764701</v>
      </c>
      <c r="H3" s="9">
        <f t="shared" ref="H3:H16" si="2">(D3-C3)/C3*100</f>
        <v>20</v>
      </c>
    </row>
    <row r="4" spans="1:8" x14ac:dyDescent="0.35">
      <c r="A4" s="10">
        <v>103</v>
      </c>
      <c r="B4" s="10" t="s">
        <v>8</v>
      </c>
      <c r="C4" s="11">
        <v>12000</v>
      </c>
      <c r="D4" s="11">
        <v>11000</v>
      </c>
      <c r="E4" s="11">
        <v>12500</v>
      </c>
      <c r="F4" s="12" t="str">
        <f t="shared" si="0"/>
        <v>No</v>
      </c>
      <c r="G4" s="8">
        <f t="shared" si="1"/>
        <v>-12</v>
      </c>
      <c r="H4" s="9">
        <f t="shared" si="2"/>
        <v>-8.3333333333333321</v>
      </c>
    </row>
    <row r="5" spans="1:8" x14ac:dyDescent="0.35">
      <c r="A5" s="10">
        <v>104</v>
      </c>
      <c r="B5" s="10" t="s">
        <v>7</v>
      </c>
      <c r="C5" s="11">
        <v>18000</v>
      </c>
      <c r="D5" s="11">
        <v>19000</v>
      </c>
      <c r="E5" s="11">
        <v>18500</v>
      </c>
      <c r="F5" s="12" t="str">
        <f t="shared" si="0"/>
        <v>Yes</v>
      </c>
      <c r="G5" s="8">
        <f t="shared" si="1"/>
        <v>2.7027027027027026</v>
      </c>
      <c r="H5" s="9">
        <f t="shared" si="2"/>
        <v>5.5555555555555554</v>
      </c>
    </row>
    <row r="6" spans="1:8" x14ac:dyDescent="0.35">
      <c r="A6" s="10">
        <v>105</v>
      </c>
      <c r="B6" s="10" t="s">
        <v>5</v>
      </c>
      <c r="C6" s="11">
        <v>16000</v>
      </c>
      <c r="D6" s="11">
        <v>16200</v>
      </c>
      <c r="E6" s="11">
        <v>16500</v>
      </c>
      <c r="F6" s="12" t="str">
        <f t="shared" si="0"/>
        <v>No</v>
      </c>
      <c r="G6" s="8">
        <f t="shared" si="1"/>
        <v>-1.8181818181818181</v>
      </c>
      <c r="H6" s="9">
        <f t="shared" si="2"/>
        <v>1.25</v>
      </c>
    </row>
    <row r="7" spans="1:8" x14ac:dyDescent="0.35">
      <c r="A7" s="10">
        <v>106</v>
      </c>
      <c r="B7" s="10" t="s">
        <v>6</v>
      </c>
      <c r="C7" s="11">
        <v>22000</v>
      </c>
      <c r="D7" s="11">
        <v>21000</v>
      </c>
      <c r="E7" s="11">
        <v>22500</v>
      </c>
      <c r="F7" s="12" t="str">
        <f t="shared" si="0"/>
        <v>No</v>
      </c>
      <c r="G7" s="8">
        <f t="shared" si="1"/>
        <v>-6.666666666666667</v>
      </c>
      <c r="H7" s="9">
        <f t="shared" si="2"/>
        <v>-4.5454545454545459</v>
      </c>
    </row>
    <row r="8" spans="1:8" x14ac:dyDescent="0.35">
      <c r="A8" s="10">
        <v>107</v>
      </c>
      <c r="B8" s="10" t="s">
        <v>8</v>
      </c>
      <c r="C8" s="11">
        <v>18000</v>
      </c>
      <c r="D8" s="11">
        <v>21500</v>
      </c>
      <c r="E8" s="11">
        <v>21200</v>
      </c>
      <c r="F8" s="12" t="str">
        <f t="shared" si="0"/>
        <v>Yes</v>
      </c>
      <c r="G8" s="8">
        <f t="shared" si="1"/>
        <v>1.4150943396226416</v>
      </c>
      <c r="H8" s="9">
        <f t="shared" si="2"/>
        <v>19.444444444444446</v>
      </c>
    </row>
    <row r="9" spans="1:8" x14ac:dyDescent="0.35">
      <c r="A9" s="10">
        <v>108</v>
      </c>
      <c r="B9" s="10" t="s">
        <v>7</v>
      </c>
      <c r="C9" s="11">
        <v>17000</v>
      </c>
      <c r="D9" s="11">
        <v>18000</v>
      </c>
      <c r="E9" s="11">
        <v>17500</v>
      </c>
      <c r="F9" s="12" t="str">
        <f t="shared" si="0"/>
        <v>Yes</v>
      </c>
      <c r="G9" s="8">
        <f t="shared" si="1"/>
        <v>2.8571428571428572</v>
      </c>
      <c r="H9" s="9">
        <f t="shared" si="2"/>
        <v>5.8823529411764701</v>
      </c>
    </row>
    <row r="10" spans="1:8" x14ac:dyDescent="0.35">
      <c r="A10" s="10">
        <v>109</v>
      </c>
      <c r="B10" s="10" t="s">
        <v>5</v>
      </c>
      <c r="C10" s="11">
        <v>21000</v>
      </c>
      <c r="D10" s="11">
        <v>23000</v>
      </c>
      <c r="E10" s="11">
        <v>22000</v>
      </c>
      <c r="F10" s="12" t="str">
        <f t="shared" si="0"/>
        <v>Yes</v>
      </c>
      <c r="G10" s="8">
        <f t="shared" si="1"/>
        <v>4.5454545454545459</v>
      </c>
      <c r="H10" s="9">
        <f t="shared" si="2"/>
        <v>9.5238095238095237</v>
      </c>
    </row>
    <row r="11" spans="1:8" x14ac:dyDescent="0.35">
      <c r="A11" s="10">
        <v>110</v>
      </c>
      <c r="B11" s="10" t="s">
        <v>6</v>
      </c>
      <c r="C11" s="11">
        <v>19000</v>
      </c>
      <c r="D11" s="11">
        <v>19000</v>
      </c>
      <c r="E11" s="11">
        <v>20000</v>
      </c>
      <c r="F11" s="12" t="str">
        <f t="shared" si="0"/>
        <v>No</v>
      </c>
      <c r="G11" s="8">
        <f t="shared" si="1"/>
        <v>-5</v>
      </c>
      <c r="H11" s="9">
        <f t="shared" si="2"/>
        <v>0</v>
      </c>
    </row>
    <row r="12" spans="1:8" x14ac:dyDescent="0.35">
      <c r="A12" s="10">
        <v>111</v>
      </c>
      <c r="B12" s="10" t="s">
        <v>7</v>
      </c>
      <c r="C12" s="11">
        <v>23000</v>
      </c>
      <c r="D12" s="11">
        <v>24000</v>
      </c>
      <c r="E12" s="11">
        <v>23500</v>
      </c>
      <c r="F12" s="12" t="str">
        <f t="shared" si="0"/>
        <v>Yes</v>
      </c>
      <c r="G12" s="8">
        <f t="shared" si="1"/>
        <v>2.1276595744680851</v>
      </c>
      <c r="H12" s="9">
        <f t="shared" si="2"/>
        <v>4.3478260869565215</v>
      </c>
    </row>
    <row r="13" spans="1:8" x14ac:dyDescent="0.35">
      <c r="A13" s="10">
        <v>112</v>
      </c>
      <c r="B13" s="10" t="s">
        <v>5</v>
      </c>
      <c r="C13" s="11">
        <v>18000</v>
      </c>
      <c r="D13" s="11">
        <v>17500</v>
      </c>
      <c r="E13" s="11">
        <v>19000</v>
      </c>
      <c r="F13" s="12" t="str">
        <f t="shared" si="0"/>
        <v>No</v>
      </c>
      <c r="G13" s="8">
        <f t="shared" si="1"/>
        <v>-7.8947368421052628</v>
      </c>
      <c r="H13" s="9">
        <f t="shared" si="2"/>
        <v>-2.7777777777777777</v>
      </c>
    </row>
    <row r="14" spans="1:8" x14ac:dyDescent="0.35">
      <c r="A14" s="10">
        <v>113</v>
      </c>
      <c r="B14" s="10" t="s">
        <v>6</v>
      </c>
      <c r="C14" s="11">
        <v>16500</v>
      </c>
      <c r="D14" s="11">
        <v>17500</v>
      </c>
      <c r="E14" s="11">
        <v>17200</v>
      </c>
      <c r="F14" s="12" t="str">
        <f t="shared" si="0"/>
        <v>Yes</v>
      </c>
      <c r="G14" s="8">
        <f t="shared" si="1"/>
        <v>1.7441860465116279</v>
      </c>
      <c r="H14" s="9">
        <f t="shared" si="2"/>
        <v>6.0606060606060606</v>
      </c>
    </row>
    <row r="15" spans="1:8" x14ac:dyDescent="0.35">
      <c r="A15" s="10">
        <v>114</v>
      </c>
      <c r="B15" s="10" t="s">
        <v>8</v>
      </c>
      <c r="C15" s="11">
        <v>15800</v>
      </c>
      <c r="D15" s="11">
        <v>16800</v>
      </c>
      <c r="E15" s="11">
        <v>16000</v>
      </c>
      <c r="F15" s="12" t="str">
        <f t="shared" si="0"/>
        <v>Yes</v>
      </c>
      <c r="G15" s="8">
        <f t="shared" si="1"/>
        <v>5</v>
      </c>
      <c r="H15" s="9">
        <f t="shared" si="2"/>
        <v>6.3291139240506329</v>
      </c>
    </row>
    <row r="16" spans="1:8" x14ac:dyDescent="0.35">
      <c r="A16" s="10">
        <v>115</v>
      </c>
      <c r="B16" s="10" t="s">
        <v>7</v>
      </c>
      <c r="C16" s="11">
        <v>25000</v>
      </c>
      <c r="D16" s="11">
        <v>24500</v>
      </c>
      <c r="E16" s="11">
        <v>26000</v>
      </c>
      <c r="F16" s="12" t="str">
        <f t="shared" si="0"/>
        <v>No</v>
      </c>
      <c r="G16" s="8">
        <f t="shared" si="1"/>
        <v>-5.7692307692307692</v>
      </c>
      <c r="H16" s="9">
        <f t="shared" si="2"/>
        <v>-2</v>
      </c>
    </row>
    <row r="18" spans="1:7" x14ac:dyDescent="0.35">
      <c r="A18" s="4" t="s">
        <v>10</v>
      </c>
      <c r="B18" s="4"/>
      <c r="C18" s="5">
        <f>SUM(C2:C16)</f>
        <v>276300</v>
      </c>
      <c r="D18" s="5">
        <f>SUM(D2:D16)</f>
        <v>287000</v>
      </c>
      <c r="E18" s="5">
        <f>SUM(E2:E16)</f>
        <v>290400</v>
      </c>
    </row>
    <row r="19" spans="1:7" ht="15" thickBot="1" x14ac:dyDescent="0.4">
      <c r="A19" s="3"/>
      <c r="B19" s="3"/>
      <c r="C19" s="5"/>
      <c r="D19" s="5"/>
      <c r="E19" s="5"/>
    </row>
    <row r="20" spans="1:7" ht="15" thickBot="1" x14ac:dyDescent="0.4">
      <c r="A20" s="14" t="s">
        <v>11</v>
      </c>
      <c r="B20" s="15"/>
      <c r="C20" s="15"/>
      <c r="D20" s="15"/>
      <c r="E20" s="15"/>
      <c r="F20" s="15"/>
      <c r="G20" s="16"/>
    </row>
    <row r="22" spans="1:7" x14ac:dyDescent="0.35">
      <c r="A22" s="6" t="s">
        <v>12</v>
      </c>
      <c r="B22" s="5" t="s">
        <v>14</v>
      </c>
      <c r="C22" s="5" t="s">
        <v>15</v>
      </c>
    </row>
    <row r="23" spans="1:7" x14ac:dyDescent="0.35">
      <c r="A23" s="2" t="s">
        <v>8</v>
      </c>
      <c r="B23" s="5">
        <v>45800</v>
      </c>
      <c r="C23" s="5">
        <v>49300</v>
      </c>
    </row>
    <row r="24" spans="1:7" x14ac:dyDescent="0.35">
      <c r="A24" s="2" t="s">
        <v>7</v>
      </c>
      <c r="B24" s="5">
        <v>83000</v>
      </c>
      <c r="C24" s="5">
        <v>85500</v>
      </c>
    </row>
    <row r="25" spans="1:7" x14ac:dyDescent="0.35">
      <c r="A25" s="2" t="s">
        <v>5</v>
      </c>
      <c r="B25" s="5">
        <v>75000</v>
      </c>
      <c r="C25" s="5">
        <v>76700</v>
      </c>
    </row>
    <row r="26" spans="1:7" x14ac:dyDescent="0.35">
      <c r="A26" s="2" t="s">
        <v>6</v>
      </c>
      <c r="B26" s="5">
        <v>72500</v>
      </c>
      <c r="C26" s="5">
        <v>75500</v>
      </c>
    </row>
    <row r="27" spans="1:7" x14ac:dyDescent="0.35">
      <c r="A27" s="2" t="s">
        <v>13</v>
      </c>
      <c r="B27" s="5">
        <v>276300</v>
      </c>
      <c r="C27" s="5">
        <v>287000</v>
      </c>
    </row>
    <row r="37" spans="1:7" ht="15" thickBot="1" x14ac:dyDescent="0.4"/>
    <row r="38" spans="1:7" ht="16.5" customHeight="1" thickBot="1" x14ac:dyDescent="0.4">
      <c r="A38" s="17" t="s">
        <v>19</v>
      </c>
      <c r="B38" s="18"/>
      <c r="C38" s="18"/>
      <c r="D38" s="18"/>
      <c r="E38" s="18"/>
      <c r="F38" s="18"/>
      <c r="G38" s="19"/>
    </row>
    <row r="40" spans="1:7" x14ac:dyDescent="0.35">
      <c r="A40" s="6" t="s">
        <v>9</v>
      </c>
      <c r="B40" t="s">
        <v>20</v>
      </c>
    </row>
    <row r="42" spans="1:7" x14ac:dyDescent="0.35">
      <c r="A42" s="6" t="s">
        <v>1</v>
      </c>
      <c r="B42" t="s">
        <v>21</v>
      </c>
    </row>
    <row r="43" spans="1:7" x14ac:dyDescent="0.35">
      <c r="A43" t="s">
        <v>8</v>
      </c>
      <c r="B43" s="7">
        <v>2</v>
      </c>
    </row>
    <row r="44" spans="1:7" x14ac:dyDescent="0.35">
      <c r="A44" t="s">
        <v>7</v>
      </c>
      <c r="B44" s="7">
        <v>3</v>
      </c>
    </row>
    <row r="45" spans="1:7" x14ac:dyDescent="0.35">
      <c r="A45" t="s">
        <v>5</v>
      </c>
      <c r="B45" s="7">
        <v>1</v>
      </c>
    </row>
    <row r="46" spans="1:7" x14ac:dyDescent="0.35">
      <c r="A46" t="s">
        <v>6</v>
      </c>
      <c r="B46" s="7">
        <v>2</v>
      </c>
    </row>
    <row r="47" spans="1:7" x14ac:dyDescent="0.35">
      <c r="A47" t="s">
        <v>13</v>
      </c>
      <c r="B47" s="7">
        <v>8</v>
      </c>
    </row>
    <row r="49" spans="1:6" x14ac:dyDescent="0.35">
      <c r="E49" t="s">
        <v>22</v>
      </c>
      <c r="F49" t="s">
        <v>23</v>
      </c>
    </row>
    <row r="50" spans="1:6" ht="33" customHeight="1" x14ac:dyDescent="0.35">
      <c r="A50" s="13" t="s">
        <v>18</v>
      </c>
      <c r="B50" s="4"/>
      <c r="C50" s="4"/>
      <c r="D50" s="4"/>
      <c r="E50" s="5">
        <f>INDEX(E2:E16,MATCH(111,A2:A16,0))</f>
        <v>23500</v>
      </c>
      <c r="F50">
        <f>_xlfn.XLOOKUP(111,A2:A16,E2:E16)</f>
        <v>23500</v>
      </c>
    </row>
    <row r="52" spans="1:6" x14ac:dyDescent="0.35">
      <c r="A52" s="4" t="s">
        <v>24</v>
      </c>
      <c r="B52" s="4"/>
      <c r="C52" s="4"/>
      <c r="D52" s="4"/>
      <c r="E52" t="str" cm="1">
        <f t="array" ref="E52:E66">LEFT(B2:B16, 2)</f>
        <v>Ma</v>
      </c>
    </row>
    <row r="53" spans="1:6" x14ac:dyDescent="0.35">
      <c r="E53" t="str">
        <v>Sa</v>
      </c>
    </row>
    <row r="54" spans="1:6" x14ac:dyDescent="0.35">
      <c r="E54" t="str">
        <v>HR</v>
      </c>
    </row>
    <row r="55" spans="1:6" x14ac:dyDescent="0.35">
      <c r="E55" t="str">
        <v>IT</v>
      </c>
    </row>
    <row r="56" spans="1:6" x14ac:dyDescent="0.35">
      <c r="E56" t="str">
        <v>Ma</v>
      </c>
    </row>
    <row r="57" spans="1:6" x14ac:dyDescent="0.35">
      <c r="E57" t="str">
        <v>Sa</v>
      </c>
    </row>
    <row r="58" spans="1:6" x14ac:dyDescent="0.35">
      <c r="E58" t="str">
        <v>HR</v>
      </c>
    </row>
    <row r="59" spans="1:6" x14ac:dyDescent="0.35">
      <c r="E59" t="str">
        <v>IT</v>
      </c>
    </row>
    <row r="60" spans="1:6" x14ac:dyDescent="0.35">
      <c r="E60" t="str">
        <v>Ma</v>
      </c>
    </row>
    <row r="61" spans="1:6" x14ac:dyDescent="0.35">
      <c r="E61" t="str">
        <v>Sa</v>
      </c>
    </row>
    <row r="62" spans="1:6" x14ac:dyDescent="0.35">
      <c r="E62" t="str">
        <v>IT</v>
      </c>
    </row>
    <row r="63" spans="1:6" x14ac:dyDescent="0.35">
      <c r="E63" t="str">
        <v>Ma</v>
      </c>
    </row>
    <row r="64" spans="1:6" x14ac:dyDescent="0.35">
      <c r="E64" t="str">
        <v>Sa</v>
      </c>
    </row>
    <row r="65" spans="1:7" x14ac:dyDescent="0.35">
      <c r="E65" t="str">
        <v>HR</v>
      </c>
    </row>
    <row r="66" spans="1:7" x14ac:dyDescent="0.35">
      <c r="E66" t="str">
        <v>IT</v>
      </c>
    </row>
    <row r="68" spans="1:7" ht="32.5" customHeight="1" x14ac:dyDescent="0.35">
      <c r="A68" s="13" t="s">
        <v>25</v>
      </c>
      <c r="B68" s="13"/>
      <c r="C68" s="13"/>
      <c r="D68" s="13"/>
      <c r="E68" s="21">
        <f>INDEX(E2:E16, MATCH(MAX(D2:D16),D2:D16,0))</f>
        <v>26000</v>
      </c>
      <c r="F68" s="20"/>
      <c r="G68" s="20"/>
    </row>
    <row r="71" spans="1:7" ht="28.5" customHeight="1" x14ac:dyDescent="0.35">
      <c r="A71" s="13" t="s">
        <v>26</v>
      </c>
      <c r="B71" s="4"/>
      <c r="C71" s="4"/>
      <c r="D71" s="4"/>
      <c r="E71" s="5">
        <f>SUMIF(B2:B16,"IT",C2:C16)</f>
        <v>83000</v>
      </c>
    </row>
    <row r="74" spans="1:7" ht="30.5" customHeight="1" x14ac:dyDescent="0.35">
      <c r="A74" s="13" t="s">
        <v>27</v>
      </c>
      <c r="B74" s="4"/>
      <c r="C74" s="4"/>
      <c r="D74" s="4"/>
      <c r="E74">
        <f>COUNTIF(B2:B16,"IT")+COUNTIF(B2:B16,"Marketing")</f>
        <v>8</v>
      </c>
    </row>
  </sheetData>
  <autoFilter ref="A1:H16" xr:uid="{B7B7EC88-CA94-489A-B159-6CD7DA1A9235}"/>
  <mergeCells count="8">
    <mergeCell ref="A52:D52"/>
    <mergeCell ref="A68:D68"/>
    <mergeCell ref="A71:D71"/>
    <mergeCell ref="A74:D74"/>
    <mergeCell ref="A18:B18"/>
    <mergeCell ref="A20:G20"/>
    <mergeCell ref="A38:G38"/>
    <mergeCell ref="A50:D50"/>
  </mergeCells>
  <conditionalFormatting sqref="G2:G16">
    <cfRule type="dataBar" priority="11">
      <dataBar>
        <cfvo type="min"/>
        <cfvo type="max"/>
        <color rgb="FF63C384"/>
      </dataBar>
      <extLst>
        <ext xmlns:x14="http://schemas.microsoft.com/office/spreadsheetml/2009/9/main" uri="{B025F937-C7B1-47D3-B67F-A62EFF666E3E}">
          <x14:id>{DA3028E2-BFB6-41E2-8DC7-BEE5B9FF12DE}</x14:id>
        </ext>
      </extLst>
    </cfRule>
  </conditionalFormatting>
  <conditionalFormatting sqref="F2:F16">
    <cfRule type="cellIs" dxfId="24" priority="10" operator="equal">
      <formula>"No"</formula>
    </cfRule>
  </conditionalFormatting>
  <conditionalFormatting sqref="H2:H16">
    <cfRule type="cellIs" dxfId="23" priority="9" operator="greaterThan">
      <formula>0</formula>
    </cfRule>
  </conditionalFormatting>
  <conditionalFormatting sqref="D1:D16">
    <cfRule type="top10" dxfId="22" priority="8" rank="1"/>
    <cfRule type="top10" dxfId="21" priority="5" percent="1" bottom="1" rank="1"/>
  </conditionalFormatting>
  <conditionalFormatting sqref="C1:C16">
    <cfRule type="top10" dxfId="20" priority="7" rank="1"/>
    <cfRule type="top10" dxfId="19" priority="6" bottom="1" rank="1"/>
  </conditionalFormatting>
  <conditionalFormatting sqref="A1:F16">
    <cfRule type="cellIs" dxfId="12" priority="4" operator="greaterThan">
      <formula>$D$1:$D$16 &gt;$E$2:$E$16</formula>
    </cfRule>
  </conditionalFormatting>
  <conditionalFormatting sqref="A2:E16">
    <cfRule type="expression" dxfId="9" priority="3">
      <formula>$D$2&gt;$E$2</formula>
    </cfRule>
    <cfRule type="expression" dxfId="10" priority="2">
      <formula>$D$2&gt;$E$2</formula>
    </cfRule>
    <cfRule type="expression" dxfId="8" priority="1">
      <formula>$D2&gt;$E2</formula>
    </cfRule>
  </conditionalFormatting>
  <dataValidations count="1">
    <dataValidation type="whole" allowBlank="1" showInputMessage="1" showErrorMessage="1" sqref="E1:E16" xr:uid="{0CE04EB7-E300-491A-8795-B5F111979EEE}">
      <formula1>10000</formula1>
      <formula2>30000</formula2>
    </dataValidation>
  </dataValidations>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x14:cfRule type="dataBar" id="{DA3028E2-BFB6-41E2-8DC7-BEE5B9FF12DE}">
            <x14:dataBar minLength="0" maxLength="100" border="1" negativeBarBorderColorSameAsPositive="0">
              <x14:cfvo type="autoMin"/>
              <x14:cfvo type="autoMax"/>
              <x14:borderColor rgb="FF63C384"/>
              <x14:negativeFillColor rgb="FFFF0000"/>
              <x14:negativeBorderColor rgb="FFFF0000"/>
              <x14:axisColor rgb="FF000000"/>
            </x14:dataBar>
          </x14:cfRule>
          <xm:sqref>G2:G16</xm:sqref>
        </x14:conditionalFormatting>
      </x14:conditionalFormattings>
    </ex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Prajakta Zaavde</dc:creator>
  <cp:lastModifiedBy>Prajakta Zaavde</cp:lastModifiedBy>
  <dcterms:created xsi:type="dcterms:W3CDTF">2024-10-04T20:45:11Z</dcterms:created>
  <dcterms:modified xsi:type="dcterms:W3CDTF">2024-10-04T22:13:22Z</dcterms:modified>
</cp:coreProperties>
</file>