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nancial model\financial_modelling_excel\"/>
    </mc:Choice>
  </mc:AlternateContent>
  <xr:revisionPtr revIDLastSave="0" documentId="13_ncr:1_{CD5181D8-BFC7-4B42-BBF0-A614F61CDE1C}" xr6:coauthVersionLast="47" xr6:coauthVersionMax="47" xr10:uidLastSave="{00000000-0000-0000-0000-000000000000}"/>
  <bookViews>
    <workbookView xWindow="-110" yWindow="-110" windowWidth="19420" windowHeight="10300" xr2:uid="{44F1C52E-71DB-4D78-B600-29AD29278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D46" i="1"/>
  <c r="E44" i="1"/>
  <c r="D44" i="1"/>
  <c r="E43" i="1"/>
  <c r="D43" i="1"/>
  <c r="E41" i="1"/>
  <c r="D41" i="1"/>
  <c r="E39" i="1"/>
  <c r="D39" i="1"/>
  <c r="E38" i="1"/>
  <c r="D38" i="1"/>
  <c r="E33" i="1"/>
  <c r="E31" i="1"/>
  <c r="E30" i="1"/>
  <c r="E28" i="1"/>
  <c r="E26" i="1"/>
  <c r="E25" i="1"/>
  <c r="D27" i="1"/>
  <c r="D28" i="1"/>
  <c r="D30" i="1"/>
  <c r="D31" i="1"/>
  <c r="D33" i="1"/>
  <c r="D26" i="1"/>
  <c r="D25" i="1"/>
  <c r="F11" i="1"/>
  <c r="F8" i="1"/>
  <c r="F5" i="1"/>
  <c r="F6" i="1" s="1"/>
  <c r="F39" i="1" s="1"/>
  <c r="G18" i="1"/>
  <c r="H18" i="1"/>
  <c r="I18" i="1" s="1"/>
  <c r="J18" i="1" s="1"/>
  <c r="G19" i="1"/>
  <c r="H19" i="1" s="1"/>
  <c r="I19" i="1" s="1"/>
  <c r="J19" i="1" s="1"/>
  <c r="J8" i="1" s="1"/>
  <c r="J41" i="1" s="1"/>
  <c r="G20" i="1"/>
  <c r="H20" i="1" s="1"/>
  <c r="I20" i="1" s="1"/>
  <c r="J20" i="1" s="1"/>
  <c r="G21" i="1"/>
  <c r="H21" i="1" s="1"/>
  <c r="I21" i="1" s="1"/>
  <c r="J21" i="1" s="1"/>
  <c r="J11" i="1" s="1"/>
  <c r="J44" i="1" s="1"/>
  <c r="G22" i="1"/>
  <c r="H22" i="1" s="1"/>
  <c r="I22" i="1" s="1"/>
  <c r="J22" i="1" s="1"/>
  <c r="G17" i="1"/>
  <c r="H17" i="1" s="1"/>
  <c r="I17" i="1" s="1"/>
  <c r="J17" i="1" s="1"/>
  <c r="E21" i="1"/>
  <c r="D21" i="1"/>
  <c r="E20" i="1"/>
  <c r="D20" i="1"/>
  <c r="E19" i="1"/>
  <c r="D19" i="1"/>
  <c r="E18" i="1"/>
  <c r="D18" i="1"/>
  <c r="E17" i="1"/>
  <c r="E7" i="1"/>
  <c r="E9" i="1" s="1"/>
  <c r="E12" i="1" s="1"/>
  <c r="E14" i="1" s="1"/>
  <c r="E34" i="1" s="1"/>
  <c r="D7" i="1"/>
  <c r="D9" i="1" s="1"/>
  <c r="D12" i="1" s="1"/>
  <c r="D14" i="1" s="1"/>
  <c r="D47" i="1" s="1"/>
  <c r="E27" i="1" l="1"/>
  <c r="F28" i="1"/>
  <c r="F31" i="1"/>
  <c r="E29" i="1"/>
  <c r="F38" i="1"/>
  <c r="F41" i="1"/>
  <c r="F25" i="1"/>
  <c r="F26" i="1"/>
  <c r="F44" i="1"/>
  <c r="D40" i="1"/>
  <c r="E45" i="1"/>
  <c r="D34" i="1"/>
  <c r="E42" i="1"/>
  <c r="E32" i="1"/>
  <c r="D45" i="1"/>
  <c r="D42" i="1"/>
  <c r="E47" i="1"/>
  <c r="E40" i="1"/>
  <c r="D32" i="1"/>
  <c r="D29" i="1"/>
  <c r="H8" i="1"/>
  <c r="H41" i="1" s="1"/>
  <c r="G8" i="1"/>
  <c r="G41" i="1" s="1"/>
  <c r="F10" i="1"/>
  <c r="I11" i="1"/>
  <c r="I44" i="1" s="1"/>
  <c r="H11" i="1"/>
  <c r="H44" i="1" s="1"/>
  <c r="G11" i="1"/>
  <c r="G44" i="1" s="1"/>
  <c r="G5" i="1"/>
  <c r="G10" i="1" s="1"/>
  <c r="F7" i="1"/>
  <c r="I8" i="1"/>
  <c r="I41" i="1" s="1"/>
  <c r="F9" i="1" l="1"/>
  <c r="F27" i="1"/>
  <c r="F40" i="1"/>
  <c r="G30" i="1"/>
  <c r="G43" i="1"/>
  <c r="G28" i="1"/>
  <c r="G25" i="1"/>
  <c r="G38" i="1"/>
  <c r="G31" i="1"/>
  <c r="F30" i="1"/>
  <c r="F43" i="1"/>
  <c r="H5" i="1"/>
  <c r="G6" i="1"/>
  <c r="G7" i="1" l="1"/>
  <c r="G26" i="1"/>
  <c r="G39" i="1"/>
  <c r="F12" i="1"/>
  <c r="F42" i="1"/>
  <c r="F29" i="1"/>
  <c r="H28" i="1"/>
  <c r="H38" i="1"/>
  <c r="H25" i="1"/>
  <c r="H31" i="1"/>
  <c r="H6" i="1"/>
  <c r="I5" i="1"/>
  <c r="H10" i="1"/>
  <c r="I31" i="1" l="1"/>
  <c r="I28" i="1"/>
  <c r="I38" i="1"/>
  <c r="I25" i="1"/>
  <c r="H7" i="1"/>
  <c r="H26" i="1"/>
  <c r="H39" i="1"/>
  <c r="F13" i="1"/>
  <c r="F45" i="1"/>
  <c r="F32" i="1"/>
  <c r="H30" i="1"/>
  <c r="H43" i="1"/>
  <c r="G9" i="1"/>
  <c r="G40" i="1"/>
  <c r="G27" i="1"/>
  <c r="J5" i="1"/>
  <c r="I10" i="1"/>
  <c r="I6" i="1"/>
  <c r="I7" i="1"/>
  <c r="F14" i="1" l="1"/>
  <c r="F33" i="1"/>
  <c r="F46" i="1"/>
  <c r="I39" i="1"/>
  <c r="I26" i="1"/>
  <c r="I43" i="1"/>
  <c r="I30" i="1"/>
  <c r="J38" i="1"/>
  <c r="J25" i="1"/>
  <c r="J31" i="1"/>
  <c r="J28" i="1"/>
  <c r="H9" i="1"/>
  <c r="H40" i="1"/>
  <c r="H27" i="1"/>
  <c r="I9" i="1"/>
  <c r="I27" i="1"/>
  <c r="I40" i="1"/>
  <c r="G12" i="1"/>
  <c r="G29" i="1"/>
  <c r="G42" i="1"/>
  <c r="J6" i="1"/>
  <c r="J10" i="1"/>
  <c r="F2" i="1"/>
  <c r="G2" i="1" s="1"/>
  <c r="H2" i="1" s="1"/>
  <c r="I2" i="1" s="1"/>
  <c r="J2" i="1" s="1"/>
  <c r="E2" i="1"/>
  <c r="J43" i="1" l="1"/>
  <c r="J30" i="1"/>
  <c r="I12" i="1"/>
  <c r="I42" i="1"/>
  <c r="I29" i="1"/>
  <c r="J7" i="1"/>
  <c r="J26" i="1"/>
  <c r="J39" i="1"/>
  <c r="G13" i="1"/>
  <c r="G32" i="1"/>
  <c r="G45" i="1"/>
  <c r="H29" i="1"/>
  <c r="H42" i="1"/>
  <c r="H12" i="1"/>
  <c r="F34" i="1"/>
  <c r="F47" i="1"/>
  <c r="G14" i="1" l="1"/>
  <c r="G33" i="1"/>
  <c r="G46" i="1"/>
  <c r="J9" i="1"/>
  <c r="J40" i="1"/>
  <c r="J27" i="1"/>
  <c r="H13" i="1"/>
  <c r="H32" i="1"/>
  <c r="H45" i="1"/>
  <c r="I13" i="1"/>
  <c r="I45" i="1"/>
  <c r="I32" i="1"/>
  <c r="I14" i="1" l="1"/>
  <c r="I33" i="1"/>
  <c r="I46" i="1"/>
  <c r="H14" i="1"/>
  <c r="H33" i="1"/>
  <c r="H46" i="1"/>
  <c r="J42" i="1"/>
  <c r="J29" i="1"/>
  <c r="J12" i="1"/>
  <c r="G47" i="1"/>
  <c r="G34" i="1"/>
  <c r="J13" i="1" l="1"/>
  <c r="J32" i="1"/>
  <c r="J45" i="1"/>
  <c r="J14" i="1"/>
  <c r="H34" i="1"/>
  <c r="H47" i="1"/>
  <c r="I47" i="1"/>
  <c r="I34" i="1"/>
  <c r="J47" i="1" l="1"/>
  <c r="J34" i="1"/>
  <c r="J33" i="1"/>
  <c r="J46" i="1"/>
</calcChain>
</file>

<file path=xl/sharedStrings.xml><?xml version="1.0" encoding="utf-8"?>
<sst xmlns="http://schemas.openxmlformats.org/spreadsheetml/2006/main" count="43" uniqueCount="21">
  <si>
    <t>INR(crores)</t>
  </si>
  <si>
    <t>Income Statement</t>
  </si>
  <si>
    <t>Revenue</t>
  </si>
  <si>
    <t>COGS</t>
  </si>
  <si>
    <t>Gross Profit</t>
  </si>
  <si>
    <t>EBIDTA</t>
  </si>
  <si>
    <t>Depreciation</t>
  </si>
  <si>
    <t>Interest</t>
  </si>
  <si>
    <t>EBT</t>
  </si>
  <si>
    <t>Taxes</t>
  </si>
  <si>
    <t>Net Income</t>
  </si>
  <si>
    <t>Assumption Drivers</t>
  </si>
  <si>
    <t>Revenue Growth</t>
  </si>
  <si>
    <t>COGS % of Revenue</t>
  </si>
  <si>
    <t>S&amp;G Expenses</t>
  </si>
  <si>
    <t>Depreciation % Sales</t>
  </si>
  <si>
    <t>NA</t>
  </si>
  <si>
    <t>(NA in 2020A as we donot have data for 2019)</t>
  </si>
  <si>
    <t>Selling &amp; General Expenses</t>
  </si>
  <si>
    <t>Common Size Statement</t>
  </si>
  <si>
    <t>Change Analysis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</si>
</sst>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.0_);\(#,##0.0\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4" fillId="0" borderId="0" xfId="0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166" fontId="5" fillId="0" borderId="0" xfId="0" applyNumberFormat="1" applyFont="1"/>
    <xf numFmtId="166" fontId="3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3" fillId="0" borderId="2" xfId="0" applyFont="1" applyBorder="1"/>
    <xf numFmtId="166" fontId="3" fillId="0" borderId="2" xfId="0" applyNumberFormat="1" applyFont="1" applyBorder="1"/>
    <xf numFmtId="166" fontId="0" fillId="0" borderId="0" xfId="0" applyNumberFormat="1" applyFont="1" applyAlignment="1">
      <alignment horizontal="right"/>
    </xf>
    <xf numFmtId="10" fontId="0" fillId="0" borderId="0" xfId="1" applyNumberFormat="1" applyFont="1"/>
    <xf numFmtId="10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DCE0-8DF4-45E9-813D-45978C82F307}">
  <dimension ref="B2:P48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N44" sqref="N44"/>
    </sheetView>
  </sheetViews>
  <sheetFormatPr defaultRowHeight="14.5" customHeight="1" outlineLevelRow="1" x14ac:dyDescent="0.35"/>
  <cols>
    <col min="1" max="1" width="1.81640625" customWidth="1"/>
    <col min="2" max="3" width="12.6328125" customWidth="1"/>
    <col min="4" max="4" width="10.6328125" customWidth="1"/>
    <col min="5" max="5" width="15.36328125" customWidth="1"/>
    <col min="6" max="10" width="10.6328125" customWidth="1"/>
  </cols>
  <sheetData>
    <row r="2" spans="2:10" ht="14.5" customHeight="1" x14ac:dyDescent="0.35">
      <c r="B2" s="1" t="s">
        <v>0</v>
      </c>
      <c r="C2" s="1"/>
      <c r="D2" s="2">
        <v>2020</v>
      </c>
      <c r="E2" s="2">
        <f>D2+1</f>
        <v>2021</v>
      </c>
      <c r="F2" s="3">
        <f t="shared" ref="F2:I2" si="0">E2+1</f>
        <v>2022</v>
      </c>
      <c r="G2" s="3">
        <f t="shared" si="0"/>
        <v>2023</v>
      </c>
      <c r="H2" s="3">
        <f t="shared" si="0"/>
        <v>2024</v>
      </c>
      <c r="I2" s="3">
        <f t="shared" si="0"/>
        <v>2025</v>
      </c>
      <c r="J2" s="3">
        <f>I2+1</f>
        <v>2026</v>
      </c>
    </row>
    <row r="3" spans="2:10" ht="14.5" customHeight="1" x14ac:dyDescent="0.35">
      <c r="B3" s="13"/>
      <c r="C3" s="13"/>
      <c r="D3" s="14"/>
      <c r="E3" s="14"/>
      <c r="F3" s="15"/>
      <c r="G3" s="15"/>
      <c r="H3" s="15"/>
      <c r="I3" s="15"/>
      <c r="J3" s="15"/>
    </row>
    <row r="4" spans="2:10" ht="14.5" customHeight="1" x14ac:dyDescent="0.35">
      <c r="B4" s="16" t="s">
        <v>1</v>
      </c>
      <c r="C4" s="17"/>
      <c r="D4" s="17"/>
      <c r="E4" s="17"/>
      <c r="F4" s="17"/>
      <c r="G4" s="17"/>
      <c r="H4" s="17"/>
      <c r="I4" s="17"/>
      <c r="J4" s="17"/>
    </row>
    <row r="5" spans="2:10" ht="14.5" customHeight="1" outlineLevel="1" x14ac:dyDescent="0.35">
      <c r="B5" s="18" t="s">
        <v>2</v>
      </c>
      <c r="C5" s="18"/>
      <c r="D5" s="19">
        <v>20000</v>
      </c>
      <c r="E5" s="19">
        <v>22500</v>
      </c>
      <c r="F5" s="20">
        <f>E5*(1+F17)</f>
        <v>24750.000000000004</v>
      </c>
      <c r="G5" s="20">
        <f t="shared" ref="G5:J5" si="1">F5*(1+G17)</f>
        <v>27225.000000000007</v>
      </c>
      <c r="H5" s="20">
        <f t="shared" si="1"/>
        <v>29947.500000000011</v>
      </c>
      <c r="I5" s="20">
        <f t="shared" si="1"/>
        <v>32942.250000000015</v>
      </c>
      <c r="J5" s="20">
        <f t="shared" si="1"/>
        <v>36236.47500000002</v>
      </c>
    </row>
    <row r="6" spans="2:10" ht="14.5" customHeight="1" outlineLevel="1" x14ac:dyDescent="0.35">
      <c r="B6" t="s">
        <v>3</v>
      </c>
      <c r="D6" s="5">
        <v>8000</v>
      </c>
      <c r="E6" s="5">
        <v>9000</v>
      </c>
      <c r="F6" s="4">
        <f>F5*F18</f>
        <v>9900.0000000000018</v>
      </c>
      <c r="G6" s="4">
        <f t="shared" ref="G6:J6" si="2">G5*G18</f>
        <v>10890.000000000004</v>
      </c>
      <c r="H6" s="4">
        <f t="shared" si="2"/>
        <v>11979.000000000005</v>
      </c>
      <c r="I6" s="4">
        <f t="shared" si="2"/>
        <v>13176.900000000007</v>
      </c>
      <c r="J6" s="4">
        <f t="shared" si="2"/>
        <v>14494.590000000009</v>
      </c>
    </row>
    <row r="7" spans="2:10" ht="14.5" customHeight="1" outlineLevel="1" x14ac:dyDescent="0.35">
      <c r="B7" s="21" t="s">
        <v>4</v>
      </c>
      <c r="C7" s="21"/>
      <c r="D7" s="22">
        <f>D5-D6</f>
        <v>12000</v>
      </c>
      <c r="E7" s="22">
        <f>E5-E6</f>
        <v>13500</v>
      </c>
      <c r="F7" s="22">
        <f t="shared" ref="F7:J7" si="3">F5-F6</f>
        <v>14850.000000000002</v>
      </c>
      <c r="G7" s="22">
        <f t="shared" si="3"/>
        <v>16335.000000000004</v>
      </c>
      <c r="H7" s="22">
        <f t="shared" si="3"/>
        <v>17968.500000000007</v>
      </c>
      <c r="I7" s="22">
        <f t="shared" si="3"/>
        <v>19765.350000000006</v>
      </c>
      <c r="J7" s="22">
        <f t="shared" si="3"/>
        <v>21741.885000000009</v>
      </c>
    </row>
    <row r="8" spans="2:10" ht="14.5" customHeight="1" outlineLevel="1" x14ac:dyDescent="0.35">
      <c r="B8" t="s">
        <v>18</v>
      </c>
      <c r="D8" s="5">
        <v>2000</v>
      </c>
      <c r="E8" s="5">
        <v>2250</v>
      </c>
      <c r="F8" s="4">
        <f>F19</f>
        <v>2500</v>
      </c>
      <c r="G8" s="4">
        <f t="shared" ref="G8:J8" si="4">G19</f>
        <v>2500</v>
      </c>
      <c r="H8" s="4">
        <f t="shared" si="4"/>
        <v>2500</v>
      </c>
      <c r="I8" s="4">
        <f t="shared" si="4"/>
        <v>2500</v>
      </c>
      <c r="J8" s="4">
        <f t="shared" si="4"/>
        <v>2500</v>
      </c>
    </row>
    <row r="9" spans="2:10" ht="14.5" customHeight="1" outlineLevel="1" x14ac:dyDescent="0.35">
      <c r="B9" s="21" t="s">
        <v>5</v>
      </c>
      <c r="C9" s="21"/>
      <c r="D9" s="22">
        <f>D7-D8</f>
        <v>10000</v>
      </c>
      <c r="E9" s="22">
        <f>E7-E8</f>
        <v>11250</v>
      </c>
      <c r="F9" s="22">
        <f t="shared" ref="F9:J9" si="5">F7-F8</f>
        <v>12350.000000000002</v>
      </c>
      <c r="G9" s="22">
        <f t="shared" si="5"/>
        <v>13835.000000000004</v>
      </c>
      <c r="H9" s="22">
        <f t="shared" si="5"/>
        <v>15468.500000000007</v>
      </c>
      <c r="I9" s="22">
        <f t="shared" si="5"/>
        <v>17265.350000000006</v>
      </c>
      <c r="J9" s="22">
        <f t="shared" si="5"/>
        <v>19241.885000000009</v>
      </c>
    </row>
    <row r="10" spans="2:10" ht="14.5" customHeight="1" outlineLevel="1" x14ac:dyDescent="0.35">
      <c r="B10" t="s">
        <v>6</v>
      </c>
      <c r="D10" s="5">
        <v>800</v>
      </c>
      <c r="E10" s="5">
        <v>900</v>
      </c>
      <c r="F10" s="4">
        <f>F5*F20</f>
        <v>1237.5000000000002</v>
      </c>
      <c r="G10" s="4">
        <f t="shared" ref="G10:J10" si="6">G5*G20</f>
        <v>1361.2500000000005</v>
      </c>
      <c r="H10" s="4">
        <f t="shared" si="6"/>
        <v>1497.3750000000007</v>
      </c>
      <c r="I10" s="4">
        <f t="shared" si="6"/>
        <v>1647.1125000000009</v>
      </c>
      <c r="J10" s="4">
        <f t="shared" si="6"/>
        <v>1811.8237500000012</v>
      </c>
    </row>
    <row r="11" spans="2:10" ht="14.5" customHeight="1" outlineLevel="1" x14ac:dyDescent="0.35">
      <c r="B11" t="s">
        <v>7</v>
      </c>
      <c r="D11" s="5">
        <v>200</v>
      </c>
      <c r="E11" s="5">
        <v>225</v>
      </c>
      <c r="F11" s="4">
        <f>F21</f>
        <v>250</v>
      </c>
      <c r="G11" s="4">
        <f t="shared" ref="G11:J11" si="7">G21</f>
        <v>250</v>
      </c>
      <c r="H11" s="4">
        <f t="shared" si="7"/>
        <v>250</v>
      </c>
      <c r="I11" s="4">
        <f t="shared" si="7"/>
        <v>250</v>
      </c>
      <c r="J11" s="4">
        <f t="shared" si="7"/>
        <v>250</v>
      </c>
    </row>
    <row r="12" spans="2:10" ht="14.5" customHeight="1" outlineLevel="1" x14ac:dyDescent="0.35">
      <c r="B12" s="21" t="s">
        <v>8</v>
      </c>
      <c r="C12" s="21"/>
      <c r="D12" s="22">
        <f>D9-SUM(D10:D11)</f>
        <v>9000</v>
      </c>
      <c r="E12" s="22">
        <f>E9-SUM(E10:E11)</f>
        <v>10125</v>
      </c>
      <c r="F12" s="22">
        <f t="shared" ref="F12:J12" si="8">F9-SUM(F10:F11)</f>
        <v>10862.500000000002</v>
      </c>
      <c r="G12" s="22">
        <f t="shared" si="8"/>
        <v>12223.750000000004</v>
      </c>
      <c r="H12" s="22">
        <f t="shared" si="8"/>
        <v>13721.125000000007</v>
      </c>
      <c r="I12" s="22">
        <f t="shared" si="8"/>
        <v>15368.237500000005</v>
      </c>
      <c r="J12" s="22">
        <f t="shared" si="8"/>
        <v>17180.061250000006</v>
      </c>
    </row>
    <row r="13" spans="2:10" ht="14.5" customHeight="1" outlineLevel="1" x14ac:dyDescent="0.35">
      <c r="B13" t="s">
        <v>9</v>
      </c>
      <c r="D13" s="5">
        <v>2700</v>
      </c>
      <c r="E13" s="5">
        <v>3037.5</v>
      </c>
      <c r="F13" s="4">
        <f>F12*F22</f>
        <v>3258.7500000000005</v>
      </c>
      <c r="G13" s="4">
        <f t="shared" ref="G13:J13" si="9">G12*G22</f>
        <v>3667.1250000000009</v>
      </c>
      <c r="H13" s="4">
        <f t="shared" si="9"/>
        <v>4116.3375000000024</v>
      </c>
      <c r="I13" s="4">
        <f t="shared" si="9"/>
        <v>4610.4712500000014</v>
      </c>
      <c r="J13" s="4">
        <f t="shared" si="9"/>
        <v>5154.0183750000015</v>
      </c>
    </row>
    <row r="14" spans="2:10" ht="14.5" customHeight="1" outlineLevel="1" thickBot="1" x14ac:dyDescent="0.4">
      <c r="B14" s="23" t="s">
        <v>10</v>
      </c>
      <c r="C14" s="23"/>
      <c r="D14" s="24">
        <f>D12-D13</f>
        <v>6300</v>
      </c>
      <c r="E14" s="24">
        <f>E12-E13</f>
        <v>7087.5</v>
      </c>
      <c r="F14" s="24">
        <f>F12-F13</f>
        <v>7603.7500000000018</v>
      </c>
      <c r="G14" s="24">
        <f t="shared" ref="G14:J14" si="10">G12-G13</f>
        <v>8556.6250000000036</v>
      </c>
      <c r="H14" s="24">
        <f t="shared" si="10"/>
        <v>9604.7875000000058</v>
      </c>
      <c r="I14" s="24">
        <f t="shared" si="10"/>
        <v>10757.766250000004</v>
      </c>
      <c r="J14" s="24">
        <f t="shared" si="10"/>
        <v>12026.042875000005</v>
      </c>
    </row>
    <row r="15" spans="2:10" ht="14.5" customHeight="1" thickTop="1" x14ac:dyDescent="0.35"/>
    <row r="16" spans="2:10" ht="14.5" customHeight="1" x14ac:dyDescent="0.35">
      <c r="B16" s="16" t="s">
        <v>11</v>
      </c>
      <c r="C16" s="17"/>
      <c r="D16" s="17"/>
      <c r="E16" s="17"/>
      <c r="F16" s="17"/>
      <c r="G16" s="17"/>
      <c r="H16" s="17"/>
      <c r="I16" s="17"/>
      <c r="J16" s="17"/>
    </row>
    <row r="17" spans="2:16" ht="14.5" customHeight="1" outlineLevel="1" x14ac:dyDescent="0.35">
      <c r="B17" t="s">
        <v>12</v>
      </c>
      <c r="D17" s="6" t="s">
        <v>16</v>
      </c>
      <c r="E17" s="7">
        <f>E5/D5-1</f>
        <v>0.125</v>
      </c>
      <c r="F17" s="12">
        <v>0.1</v>
      </c>
      <c r="G17" s="10">
        <f>F17</f>
        <v>0.1</v>
      </c>
      <c r="H17" s="10">
        <f t="shared" ref="H17:J17" si="11">G17</f>
        <v>0.1</v>
      </c>
      <c r="I17" s="10">
        <f t="shared" si="11"/>
        <v>0.1</v>
      </c>
      <c r="J17" s="10">
        <f t="shared" si="11"/>
        <v>0.1</v>
      </c>
    </row>
    <row r="18" spans="2:16" ht="14.5" customHeight="1" outlineLevel="1" x14ac:dyDescent="0.35">
      <c r="B18" t="s">
        <v>13</v>
      </c>
      <c r="D18" s="7">
        <f>D6/D5</f>
        <v>0.4</v>
      </c>
      <c r="E18" s="7">
        <f>E6/E5</f>
        <v>0.4</v>
      </c>
      <c r="F18" s="12">
        <v>0.4</v>
      </c>
      <c r="G18" s="10">
        <f t="shared" ref="G18:J18" si="12">F18</f>
        <v>0.4</v>
      </c>
      <c r="H18" s="10">
        <f t="shared" si="12"/>
        <v>0.4</v>
      </c>
      <c r="I18" s="10">
        <f t="shared" si="12"/>
        <v>0.4</v>
      </c>
      <c r="J18" s="10">
        <f t="shared" si="12"/>
        <v>0.4</v>
      </c>
    </row>
    <row r="19" spans="2:16" ht="14.5" customHeight="1" outlineLevel="1" x14ac:dyDescent="0.35">
      <c r="B19" t="s">
        <v>14</v>
      </c>
      <c r="D19" s="25">
        <f>D8</f>
        <v>2000</v>
      </c>
      <c r="E19" s="25">
        <f>E8</f>
        <v>2250</v>
      </c>
      <c r="F19" s="9">
        <v>2500</v>
      </c>
      <c r="G19" s="8">
        <f t="shared" ref="G19:J19" si="13">F19</f>
        <v>2500</v>
      </c>
      <c r="H19" s="8">
        <f t="shared" si="13"/>
        <v>2500</v>
      </c>
      <c r="I19" s="8">
        <f t="shared" si="13"/>
        <v>2500</v>
      </c>
      <c r="J19" s="8">
        <f t="shared" si="13"/>
        <v>2500</v>
      </c>
    </row>
    <row r="20" spans="2:16" ht="14.5" customHeight="1" outlineLevel="1" x14ac:dyDescent="0.35">
      <c r="B20" t="s">
        <v>15</v>
      </c>
      <c r="D20" s="7">
        <f>D10/D5</f>
        <v>0.04</v>
      </c>
      <c r="E20" s="7">
        <f>E10/E5</f>
        <v>0.04</v>
      </c>
      <c r="F20" s="12">
        <v>0.05</v>
      </c>
      <c r="G20" s="10">
        <f t="shared" ref="G20:J20" si="14">F20</f>
        <v>0.05</v>
      </c>
      <c r="H20" s="10">
        <f t="shared" si="14"/>
        <v>0.05</v>
      </c>
      <c r="I20" s="10">
        <f t="shared" si="14"/>
        <v>0.05</v>
      </c>
      <c r="J20" s="10">
        <f t="shared" si="14"/>
        <v>0.05</v>
      </c>
    </row>
    <row r="21" spans="2:16" ht="14.5" customHeight="1" outlineLevel="1" x14ac:dyDescent="0.35">
      <c r="B21" t="s">
        <v>7</v>
      </c>
      <c r="D21" s="8">
        <f>D11</f>
        <v>200</v>
      </c>
      <c r="E21" s="8">
        <f>E11</f>
        <v>225</v>
      </c>
      <c r="F21" s="9">
        <v>250</v>
      </c>
      <c r="G21" s="8">
        <f t="shared" ref="G21:J21" si="15">F21</f>
        <v>250</v>
      </c>
      <c r="H21" s="8">
        <f t="shared" si="15"/>
        <v>250</v>
      </c>
      <c r="I21" s="8">
        <f t="shared" si="15"/>
        <v>250</v>
      </c>
      <c r="J21" s="8">
        <f t="shared" si="15"/>
        <v>250</v>
      </c>
    </row>
    <row r="22" spans="2:16" ht="14.5" customHeight="1" outlineLevel="1" x14ac:dyDescent="0.35">
      <c r="B22" t="s">
        <v>9</v>
      </c>
      <c r="D22" s="11">
        <v>0.3</v>
      </c>
      <c r="E22" s="11">
        <v>0.3</v>
      </c>
      <c r="F22" s="11">
        <v>0.3</v>
      </c>
      <c r="G22" s="10">
        <f t="shared" ref="G22:J22" si="16">F22</f>
        <v>0.3</v>
      </c>
      <c r="H22" s="10">
        <f t="shared" si="16"/>
        <v>0.3</v>
      </c>
      <c r="I22" s="10">
        <f t="shared" si="16"/>
        <v>0.3</v>
      </c>
      <c r="J22" s="10">
        <f t="shared" si="16"/>
        <v>0.3</v>
      </c>
    </row>
    <row r="24" spans="2:16" ht="14.5" customHeight="1" x14ac:dyDescent="0.35">
      <c r="B24" s="16" t="s">
        <v>19</v>
      </c>
      <c r="C24" s="17"/>
      <c r="D24" s="17"/>
      <c r="E24" s="17"/>
      <c r="F24" s="17"/>
      <c r="G24" s="17"/>
      <c r="H24" s="17"/>
      <c r="I24" s="17"/>
      <c r="J24" s="17"/>
    </row>
    <row r="25" spans="2:16" ht="14.5" customHeight="1" outlineLevel="1" x14ac:dyDescent="0.35">
      <c r="B25" t="s">
        <v>2</v>
      </c>
      <c r="D25" s="26">
        <f>D5/D5</f>
        <v>1</v>
      </c>
      <c r="E25" s="26">
        <f t="shared" ref="E25:J25" si="17">E5/E5</f>
        <v>1</v>
      </c>
      <c r="F25" s="26">
        <f t="shared" si="17"/>
        <v>1</v>
      </c>
      <c r="G25" s="26">
        <f t="shared" si="17"/>
        <v>1</v>
      </c>
      <c r="H25" s="26">
        <f t="shared" si="17"/>
        <v>1</v>
      </c>
      <c r="I25" s="26">
        <f t="shared" si="17"/>
        <v>1</v>
      </c>
      <c r="J25" s="26">
        <f t="shared" si="17"/>
        <v>1</v>
      </c>
      <c r="P25" t="s">
        <v>17</v>
      </c>
    </row>
    <row r="26" spans="2:16" ht="14.5" customHeight="1" outlineLevel="1" x14ac:dyDescent="0.35">
      <c r="B26" t="s">
        <v>3</v>
      </c>
      <c r="D26" s="26">
        <f>D6/D$5</f>
        <v>0.4</v>
      </c>
      <c r="E26" s="26">
        <f t="shared" ref="E26:J26" si="18">E6/E$5</f>
        <v>0.4</v>
      </c>
      <c r="F26" s="26">
        <f t="shared" si="18"/>
        <v>0.4</v>
      </c>
      <c r="G26" s="26">
        <f t="shared" si="18"/>
        <v>0.4</v>
      </c>
      <c r="H26" s="26">
        <f t="shared" si="18"/>
        <v>0.4</v>
      </c>
      <c r="I26" s="26">
        <f t="shared" si="18"/>
        <v>0.4</v>
      </c>
      <c r="J26" s="26">
        <f t="shared" si="18"/>
        <v>0.4</v>
      </c>
    </row>
    <row r="27" spans="2:16" ht="14.5" customHeight="1" outlineLevel="1" x14ac:dyDescent="0.35">
      <c r="B27" t="s">
        <v>4</v>
      </c>
      <c r="D27" s="26">
        <f t="shared" ref="D27:J34" si="19">D7/D$5</f>
        <v>0.6</v>
      </c>
      <c r="E27" s="26">
        <f t="shared" si="19"/>
        <v>0.6</v>
      </c>
      <c r="F27" s="26">
        <f t="shared" si="19"/>
        <v>0.6</v>
      </c>
      <c r="G27" s="26">
        <f t="shared" si="19"/>
        <v>0.6</v>
      </c>
      <c r="H27" s="26">
        <f t="shared" si="19"/>
        <v>0.6</v>
      </c>
      <c r="I27" s="26">
        <f t="shared" si="19"/>
        <v>0.59999999999999987</v>
      </c>
      <c r="J27" s="26">
        <f t="shared" si="19"/>
        <v>0.59999999999999987</v>
      </c>
    </row>
    <row r="28" spans="2:16" ht="14.5" customHeight="1" outlineLevel="1" x14ac:dyDescent="0.35">
      <c r="B28" t="s">
        <v>18</v>
      </c>
      <c r="D28" s="26">
        <f t="shared" si="19"/>
        <v>0.1</v>
      </c>
      <c r="E28" s="26">
        <f t="shared" si="19"/>
        <v>0.1</v>
      </c>
      <c r="F28" s="26">
        <f t="shared" si="19"/>
        <v>0.10101010101010099</v>
      </c>
      <c r="G28" s="26">
        <f t="shared" si="19"/>
        <v>9.1827364554637261E-2</v>
      </c>
      <c r="H28" s="26">
        <f t="shared" si="19"/>
        <v>8.3479422322397495E-2</v>
      </c>
      <c r="I28" s="26">
        <f t="shared" si="19"/>
        <v>7.5890383929452271E-2</v>
      </c>
      <c r="J28" s="26">
        <f t="shared" si="19"/>
        <v>6.8991258117683876E-2</v>
      </c>
    </row>
    <row r="29" spans="2:16" ht="14.5" customHeight="1" outlineLevel="1" x14ac:dyDescent="0.35">
      <c r="B29" t="s">
        <v>5</v>
      </c>
      <c r="D29" s="26">
        <f t="shared" si="19"/>
        <v>0.5</v>
      </c>
      <c r="E29" s="26">
        <f t="shared" si="19"/>
        <v>0.5</v>
      </c>
      <c r="F29" s="26">
        <f t="shared" si="19"/>
        <v>0.49898989898989898</v>
      </c>
      <c r="G29" s="26">
        <f t="shared" si="19"/>
        <v>0.50817263544536273</v>
      </c>
      <c r="H29" s="26">
        <f t="shared" si="19"/>
        <v>0.51652057767760251</v>
      </c>
      <c r="I29" s="26">
        <f t="shared" si="19"/>
        <v>0.52410961607054762</v>
      </c>
      <c r="J29" s="26">
        <f t="shared" si="19"/>
        <v>0.53100874188231606</v>
      </c>
    </row>
    <row r="30" spans="2:16" ht="14.5" customHeight="1" outlineLevel="1" x14ac:dyDescent="0.35">
      <c r="B30" t="s">
        <v>6</v>
      </c>
      <c r="D30" s="26">
        <f t="shared" si="19"/>
        <v>0.04</v>
      </c>
      <c r="E30" s="26">
        <f t="shared" si="19"/>
        <v>0.04</v>
      </c>
      <c r="F30" s="26">
        <f t="shared" si="19"/>
        <v>0.05</v>
      </c>
      <c r="G30" s="26">
        <f t="shared" si="19"/>
        <v>0.05</v>
      </c>
      <c r="H30" s="26">
        <f t="shared" si="19"/>
        <v>0.05</v>
      </c>
      <c r="I30" s="26">
        <f t="shared" si="19"/>
        <v>0.05</v>
      </c>
      <c r="J30" s="26">
        <f t="shared" si="19"/>
        <v>0.05</v>
      </c>
    </row>
    <row r="31" spans="2:16" ht="14.5" customHeight="1" outlineLevel="1" x14ac:dyDescent="0.35">
      <c r="B31" t="s">
        <v>7</v>
      </c>
      <c r="D31" s="26">
        <f t="shared" si="19"/>
        <v>0.01</v>
      </c>
      <c r="E31" s="26">
        <f t="shared" si="19"/>
        <v>0.01</v>
      </c>
      <c r="F31" s="26">
        <f t="shared" si="19"/>
        <v>1.01010101010101E-2</v>
      </c>
      <c r="G31" s="26">
        <f t="shared" si="19"/>
        <v>9.1827364554637261E-3</v>
      </c>
      <c r="H31" s="26">
        <f t="shared" si="19"/>
        <v>8.3479422322397506E-3</v>
      </c>
      <c r="I31" s="26">
        <f t="shared" si="19"/>
        <v>7.5890383929452269E-3</v>
      </c>
      <c r="J31" s="26">
        <f t="shared" si="19"/>
        <v>6.8991258117683868E-3</v>
      </c>
    </row>
    <row r="32" spans="2:16" ht="14.5" customHeight="1" outlineLevel="1" x14ac:dyDescent="0.35">
      <c r="B32" t="s">
        <v>8</v>
      </c>
      <c r="D32" s="26">
        <f t="shared" si="19"/>
        <v>0.45</v>
      </c>
      <c r="E32" s="26">
        <f t="shared" si="19"/>
        <v>0.45</v>
      </c>
      <c r="F32" s="26">
        <f t="shared" si="19"/>
        <v>0.43888888888888888</v>
      </c>
      <c r="G32" s="26">
        <f t="shared" si="19"/>
        <v>0.44898989898989899</v>
      </c>
      <c r="H32" s="26">
        <f t="shared" si="19"/>
        <v>0.4581726354453628</v>
      </c>
      <c r="I32" s="26">
        <f t="shared" si="19"/>
        <v>0.46652057767760241</v>
      </c>
      <c r="J32" s="26">
        <f t="shared" si="19"/>
        <v>0.47410961607054758</v>
      </c>
    </row>
    <row r="33" spans="2:10" ht="14.5" customHeight="1" outlineLevel="1" x14ac:dyDescent="0.35">
      <c r="B33" t="s">
        <v>9</v>
      </c>
      <c r="D33" s="26">
        <f t="shared" si="19"/>
        <v>0.13500000000000001</v>
      </c>
      <c r="E33" s="26">
        <f t="shared" si="19"/>
        <v>0.13500000000000001</v>
      </c>
      <c r="F33" s="26">
        <f t="shared" si="19"/>
        <v>0.13166666666666665</v>
      </c>
      <c r="G33" s="26">
        <f t="shared" si="19"/>
        <v>0.1346969696969697</v>
      </c>
      <c r="H33" s="26">
        <f t="shared" si="19"/>
        <v>0.13745179063360885</v>
      </c>
      <c r="I33" s="26">
        <f t="shared" si="19"/>
        <v>0.13995617330328072</v>
      </c>
      <c r="J33" s="26">
        <f t="shared" si="19"/>
        <v>0.14223288482116428</v>
      </c>
    </row>
    <row r="34" spans="2:10" ht="14.5" customHeight="1" outlineLevel="1" x14ac:dyDescent="0.35">
      <c r="B34" t="s">
        <v>10</v>
      </c>
      <c r="D34" s="26">
        <f t="shared" si="19"/>
        <v>0.315</v>
      </c>
      <c r="E34" s="26">
        <f t="shared" si="19"/>
        <v>0.315</v>
      </c>
      <c r="F34" s="26">
        <f t="shared" si="19"/>
        <v>0.30722222222222223</v>
      </c>
      <c r="G34" s="26">
        <f t="shared" si="19"/>
        <v>0.31429292929292935</v>
      </c>
      <c r="H34" s="26">
        <f t="shared" si="19"/>
        <v>0.320720844811754</v>
      </c>
      <c r="I34" s="26">
        <f t="shared" si="19"/>
        <v>0.32656440437432172</v>
      </c>
      <c r="J34" s="26">
        <f t="shared" si="19"/>
        <v>0.33187673124938333</v>
      </c>
    </row>
    <row r="36" spans="2:10" ht="14.5" customHeight="1" x14ac:dyDescent="0.35">
      <c r="B36" s="16" t="s">
        <v>20</v>
      </c>
      <c r="C36" s="17"/>
      <c r="D36" s="17"/>
      <c r="E36" s="17"/>
      <c r="F36" s="17"/>
      <c r="G36" s="17"/>
      <c r="H36" s="17"/>
      <c r="I36" s="17"/>
      <c r="J36" s="17"/>
    </row>
    <row r="37" spans="2:10" ht="14.5" customHeight="1" outlineLevel="1" x14ac:dyDescent="0.35">
      <c r="C37" s="27">
        <v>0.1</v>
      </c>
    </row>
    <row r="38" spans="2:10" ht="14.5" customHeight="1" outlineLevel="1" x14ac:dyDescent="0.35">
      <c r="B38" s="18" t="s">
        <v>2</v>
      </c>
      <c r="C38" s="18"/>
      <c r="D38" s="19">
        <f>D5*(1+$C$37)</f>
        <v>22000</v>
      </c>
      <c r="E38" s="19">
        <f t="shared" ref="E38:J38" si="20">E5*(1+$C$37)</f>
        <v>24750.000000000004</v>
      </c>
      <c r="F38" s="20">
        <f t="shared" si="20"/>
        <v>27225.000000000007</v>
      </c>
      <c r="G38" s="20">
        <f t="shared" si="20"/>
        <v>29947.500000000011</v>
      </c>
      <c r="H38" s="20">
        <f t="shared" si="20"/>
        <v>32942.250000000015</v>
      </c>
      <c r="I38" s="20">
        <f t="shared" si="20"/>
        <v>36236.47500000002</v>
      </c>
      <c r="J38" s="20">
        <f t="shared" si="20"/>
        <v>39860.122500000027</v>
      </c>
    </row>
    <row r="39" spans="2:10" ht="14.5" customHeight="1" outlineLevel="1" x14ac:dyDescent="0.35">
      <c r="B39" t="s">
        <v>3</v>
      </c>
      <c r="D39" s="5">
        <f t="shared" ref="D39:J39" si="21">D6*(1+$C$37)</f>
        <v>8800</v>
      </c>
      <c r="E39" s="5">
        <f t="shared" si="21"/>
        <v>9900</v>
      </c>
      <c r="F39" s="4">
        <f t="shared" si="21"/>
        <v>10890.000000000004</v>
      </c>
      <c r="G39" s="4">
        <f t="shared" si="21"/>
        <v>11979.000000000005</v>
      </c>
      <c r="H39" s="4">
        <f t="shared" si="21"/>
        <v>13176.900000000007</v>
      </c>
      <c r="I39" s="4">
        <f t="shared" si="21"/>
        <v>14494.590000000009</v>
      </c>
      <c r="J39" s="4">
        <f t="shared" si="21"/>
        <v>15944.049000000012</v>
      </c>
    </row>
    <row r="40" spans="2:10" ht="14.5" customHeight="1" outlineLevel="1" x14ac:dyDescent="0.35">
      <c r="B40" s="21" t="s">
        <v>4</v>
      </c>
      <c r="C40" s="21"/>
      <c r="D40" s="22">
        <f t="shared" ref="D40:J40" si="22">D7*(1+$C$37)</f>
        <v>13200.000000000002</v>
      </c>
      <c r="E40" s="22">
        <f t="shared" si="22"/>
        <v>14850.000000000002</v>
      </c>
      <c r="F40" s="22">
        <f t="shared" si="22"/>
        <v>16335.000000000004</v>
      </c>
      <c r="G40" s="22">
        <f t="shared" si="22"/>
        <v>17968.500000000004</v>
      </c>
      <c r="H40" s="22">
        <f t="shared" si="22"/>
        <v>19765.350000000009</v>
      </c>
      <c r="I40" s="22">
        <f t="shared" si="22"/>
        <v>21741.885000000009</v>
      </c>
      <c r="J40" s="22">
        <f t="shared" si="22"/>
        <v>23916.073500000013</v>
      </c>
    </row>
    <row r="41" spans="2:10" ht="14.5" customHeight="1" outlineLevel="1" x14ac:dyDescent="0.35">
      <c r="B41" t="s">
        <v>18</v>
      </c>
      <c r="D41" s="5">
        <f t="shared" ref="D41:J41" si="23">D8*(1+$C$37)</f>
        <v>2200</v>
      </c>
      <c r="E41" s="5">
        <f t="shared" si="23"/>
        <v>2475</v>
      </c>
      <c r="F41" s="4">
        <f t="shared" si="23"/>
        <v>2750</v>
      </c>
      <c r="G41" s="4">
        <f t="shared" si="23"/>
        <v>2750</v>
      </c>
      <c r="H41" s="4">
        <f t="shared" si="23"/>
        <v>2750</v>
      </c>
      <c r="I41" s="4">
        <f t="shared" si="23"/>
        <v>2750</v>
      </c>
      <c r="J41" s="4">
        <f t="shared" si="23"/>
        <v>2750</v>
      </c>
    </row>
    <row r="42" spans="2:10" ht="14.5" customHeight="1" outlineLevel="1" x14ac:dyDescent="0.35">
      <c r="B42" s="21" t="s">
        <v>5</v>
      </c>
      <c r="C42" s="21"/>
      <c r="D42" s="22">
        <f t="shared" ref="D42:J42" si="24">D9*(1+$C$37)</f>
        <v>11000</v>
      </c>
      <c r="E42" s="22">
        <f t="shared" si="24"/>
        <v>12375.000000000002</v>
      </c>
      <c r="F42" s="22">
        <f t="shared" si="24"/>
        <v>13585.000000000004</v>
      </c>
      <c r="G42" s="22">
        <f t="shared" si="24"/>
        <v>15218.500000000005</v>
      </c>
      <c r="H42" s="22">
        <f t="shared" si="24"/>
        <v>17015.350000000009</v>
      </c>
      <c r="I42" s="22">
        <f t="shared" si="24"/>
        <v>18991.885000000009</v>
      </c>
      <c r="J42" s="22">
        <f t="shared" si="24"/>
        <v>21166.073500000013</v>
      </c>
    </row>
    <row r="43" spans="2:10" ht="14.5" customHeight="1" outlineLevel="1" x14ac:dyDescent="0.35">
      <c r="B43" t="s">
        <v>6</v>
      </c>
      <c r="D43" s="5">
        <f t="shared" ref="D43:J43" si="25">D10*(1+$C$37)</f>
        <v>880.00000000000011</v>
      </c>
      <c r="E43" s="5">
        <f t="shared" si="25"/>
        <v>990.00000000000011</v>
      </c>
      <c r="F43" s="4">
        <f t="shared" si="25"/>
        <v>1361.2500000000005</v>
      </c>
      <c r="G43" s="4">
        <f t="shared" si="25"/>
        <v>1497.3750000000007</v>
      </c>
      <c r="H43" s="4">
        <f t="shared" si="25"/>
        <v>1647.1125000000009</v>
      </c>
      <c r="I43" s="4">
        <f t="shared" si="25"/>
        <v>1811.8237500000012</v>
      </c>
      <c r="J43" s="4">
        <f t="shared" si="25"/>
        <v>1993.0061250000015</v>
      </c>
    </row>
    <row r="44" spans="2:10" ht="14.5" customHeight="1" outlineLevel="1" x14ac:dyDescent="0.35">
      <c r="B44" t="s">
        <v>7</v>
      </c>
      <c r="D44" s="5">
        <f t="shared" ref="D44:J44" si="26">D11*(1+$C$37)</f>
        <v>220.00000000000003</v>
      </c>
      <c r="E44" s="5">
        <f t="shared" si="26"/>
        <v>247.50000000000003</v>
      </c>
      <c r="F44" s="4">
        <f t="shared" si="26"/>
        <v>275</v>
      </c>
      <c r="G44" s="4">
        <f t="shared" si="26"/>
        <v>275</v>
      </c>
      <c r="H44" s="4">
        <f t="shared" si="26"/>
        <v>275</v>
      </c>
      <c r="I44" s="4">
        <f t="shared" si="26"/>
        <v>275</v>
      </c>
      <c r="J44" s="4">
        <f t="shared" si="26"/>
        <v>275</v>
      </c>
    </row>
    <row r="45" spans="2:10" ht="14.5" customHeight="1" outlineLevel="1" x14ac:dyDescent="0.35">
      <c r="B45" s="21" t="s">
        <v>8</v>
      </c>
      <c r="C45" s="21"/>
      <c r="D45" s="22">
        <f t="shared" ref="D45:J45" si="27">D12*(1+$C$37)</f>
        <v>9900</v>
      </c>
      <c r="E45" s="22">
        <f t="shared" si="27"/>
        <v>11137.5</v>
      </c>
      <c r="F45" s="22">
        <f t="shared" si="27"/>
        <v>11948.750000000004</v>
      </c>
      <c r="G45" s="22">
        <f t="shared" si="27"/>
        <v>13446.125000000005</v>
      </c>
      <c r="H45" s="22">
        <f t="shared" si="27"/>
        <v>15093.237500000008</v>
      </c>
      <c r="I45" s="22">
        <f t="shared" si="27"/>
        <v>16905.061250000006</v>
      </c>
      <c r="J45" s="22">
        <f t="shared" si="27"/>
        <v>18898.06737500001</v>
      </c>
    </row>
    <row r="46" spans="2:10" ht="14.5" customHeight="1" outlineLevel="1" x14ac:dyDescent="0.35">
      <c r="B46" t="s">
        <v>9</v>
      </c>
      <c r="D46" s="5">
        <f t="shared" ref="D46:J46" si="28">D13*(1+$C$37)</f>
        <v>2970.0000000000005</v>
      </c>
      <c r="E46" s="5">
        <f t="shared" si="28"/>
        <v>3341.2500000000005</v>
      </c>
      <c r="F46" s="4">
        <f t="shared" si="28"/>
        <v>3584.6250000000009</v>
      </c>
      <c r="G46" s="4">
        <f t="shared" si="28"/>
        <v>4033.8375000000015</v>
      </c>
      <c r="H46" s="4">
        <f t="shared" si="28"/>
        <v>4527.9712500000032</v>
      </c>
      <c r="I46" s="4">
        <f t="shared" si="28"/>
        <v>5071.5183750000024</v>
      </c>
      <c r="J46" s="4">
        <f t="shared" si="28"/>
        <v>5669.420212500002</v>
      </c>
    </row>
    <row r="47" spans="2:10" ht="14.5" customHeight="1" outlineLevel="1" thickBot="1" x14ac:dyDescent="0.4">
      <c r="B47" s="23" t="s">
        <v>10</v>
      </c>
      <c r="C47" s="23"/>
      <c r="D47" s="24">
        <f t="shared" ref="D47:J47" si="29">D14*(1+$C$37)</f>
        <v>6930.0000000000009</v>
      </c>
      <c r="E47" s="24">
        <f t="shared" si="29"/>
        <v>7796.2500000000009</v>
      </c>
      <c r="F47" s="24">
        <f t="shared" si="29"/>
        <v>8364.1250000000018</v>
      </c>
      <c r="G47" s="24">
        <f t="shared" si="29"/>
        <v>9412.287500000004</v>
      </c>
      <c r="H47" s="24">
        <f t="shared" si="29"/>
        <v>10565.266250000008</v>
      </c>
      <c r="I47" s="24">
        <f t="shared" si="29"/>
        <v>11833.542875000006</v>
      </c>
      <c r="J47" s="24">
        <f t="shared" si="29"/>
        <v>13228.647162500007</v>
      </c>
    </row>
    <row r="48" spans="2:10" ht="14.5" customHeight="1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Zaavde</dc:creator>
  <cp:lastModifiedBy>Prajakta Zaavde</cp:lastModifiedBy>
  <dcterms:created xsi:type="dcterms:W3CDTF">2024-07-31T15:46:16Z</dcterms:created>
  <dcterms:modified xsi:type="dcterms:W3CDTF">2024-07-31T17:57:11Z</dcterms:modified>
</cp:coreProperties>
</file>